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407018\Desktop\Desktop\2020.04.09 ～\経営比較分析表\R3作成（R2決算）　2022.01.25　企画財政課　提出用　\"/>
    </mc:Choice>
  </mc:AlternateContent>
  <xr:revisionPtr revIDLastSave="0" documentId="13_ncr:1_{F932C7A1-6C2A-4A6B-A6FD-E6668E75ACC1}" xr6:coauthVersionLast="36" xr6:coauthVersionMax="36" xr10:uidLastSave="{00000000-0000-0000-0000-000000000000}"/>
  <workbookProtection workbookAlgorithmName="SHA-512" workbookHashValue="7fR2KKwCd3STpuvLy4pFf9XFuwrz/ap/NqNrZrdEH19uP7PMpKChQIOKXLGBTnSQ6Qq1pJRK8hR6zSKwz0esDg==" workbookSaltValue="LyhSz/oUd7yaHaY+N6F39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I10" i="4" s="1"/>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BB10" i="4"/>
  <c r="W10" i="4"/>
  <c r="BB8" i="4"/>
  <c r="AT8" i="4"/>
  <c r="W8" i="4"/>
  <c r="P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<sst xmlns="http://schemas.openxmlformats.org/spreadsheetml/2006/main" count="228" uniqueCount="115">
  <si>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</si>
  <si>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</si>
  <si>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</si>
  <si>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</si>
  <si>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</si>
  <si>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</si>
  <si>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</si>
  <si>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</si>
  <si>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</si>
  <si>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</si>
  <si>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</si>
  <si>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</si>
  <si>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</si>
  <si>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</si>
  <si>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</si>
  <si>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</si>
  <si>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</si>
  <si>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</si>
  <si>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</si>
  <si>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</si>
  <si>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</si>
  <si>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</si>
  <si>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</si>
  <si>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</si>
  <si>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</si>
  <si>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</si>
  <si>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</si>
  <si>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</si>
  <si>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</si>
  <si>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</si>
  <si>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</si>
  <si>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</si>
  <si>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</si>
  <si>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</si>
  <si>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</si>
  <si>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</si>
  <si>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</si>
  <si>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</si>
  <si>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</si>
  <si>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</si>
  <si>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</si>
  <si>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</si>
  <si>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</si>
  <si>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</si>
  <si>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</si>
  <si>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</si>
  <si>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</si>
  <si>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</si>
  <si>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</si>
  <si>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</si>
  <si>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</si>
  <si>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</si>
  <si>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</si>
  <si>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</si>
  <si>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</si>
  <si>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</si>
  <si>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</si>
  <si>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</si>
  <si>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</si>
  <si>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</si>
  <si>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</si>
  <si>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</si>
  <si>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</si>
  <si>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</si>
  <si>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</si>
  <si>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</si>
  <si>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</si>
  <si>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</si>
  <si>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</si>
  <si>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</si>
  <si>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</si>
  <si>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</si>
  <si>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</si>
  <si>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</si>
  <si>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</si>
  <si>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</si>
  <si>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</si>
  <si>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</si>
  <si>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</si>
  <si>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</si>
  <si>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</si>
  <si>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</si>
  <si>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</si>
  <si>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</si>
  <si>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</si>
  <si>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</si>
  <si>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</si>
  <si>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</si>
  <si>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</si>
  <si>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</si>
  <si>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</si>
  <si>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</si>
  <si>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</si>
  <si>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海南市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</si>
  <si>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</si>
  <si>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</si>
  <si>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</si>
  <si>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</si>
  <si>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</si>
  <si>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</si>
  <si>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</si>
  <si>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</si>
  <si>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</si>
  <si>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</si>
  <si>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</si>
  <si>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</si>
  <si>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</si>
  <si>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</si>
  <si>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</si>
  <si>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</si>
  <si>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</si>
  <si>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</si>
  <si>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
　有形固定資産減価償却率は、近年、類似団体平均より低い水準で推移しているが、平成29年度以降増加しており、本市の水道施設の老朽化が年々進行していることを示している。
  今後も引き続き、水道施設再構築計画に基づき、必要な老朽化施設の計画的な整備に取り組んでいく予定である。
【管路経年化率】
　令和２年度の管路経年化率は、前年度より3.46ポイント上昇し、類似団体平均を15.44ポイント上回っている。これは昭和50年代に布設した管路が法定耐用年数を迎えたためで、今後も増加傾向にある。
  今後も引き続き、漏水調査等の実施により、緊急性の高い老朽管路から順次、計画的に更新を行っていく予定である。
【管路更新率】
　令和２年度の管路更新率は、前年度より0.07ポイント低下し、類似団体平均を0.31ポイント下回っているが、法定耐用年数の40年を超えているか又は間近に迫っている管路が増加傾向にある中、必要な管路から計画的に更新を行っていく必要がある。
  今後も引き続き、漏水調査等の実施により、緊急性の高い老朽管路から順次、計画的に更新を行っていく予定である。</t>
    <rPh sb="67" eb="68">
      <t>ホン</t>
    </rPh>
    <rPh sb="68" eb="69">
      <t>シ</t>
    </rPh>
    <rPh sb="79" eb="81">
      <t>ネンネン</t>
    </rPh>
    <rPh sb="121" eb="123">
      <t>ヒツヨウ</t>
    </rPh>
    <rPh sb="286" eb="288">
      <t>ロウキュウ</t>
    </rPh>
    <phoneticPr fontId="4"/>
  </si>
  <si>
    <t xml:space="preserve">  昨今の人口の減少や節水型機器の普及などにより、今後、給水収益は減少することが見込まれているが、一方では、多額の費用を要する導水管更新事業や浄水場等の老朽化への対応が求められるなど、水道事業を取り巻く経営環境はますます厳しさを増している。
  このような中、将来にわたり水道事業の維持、安定的な運営を図るべく、水道施設再構築計画に基づく各施設の整備等による費用の負担増を視野に入れながら、今後も引き続き、各業務のさらなる見直し・効率化による経費の節減に取り組み、経営基盤の強化に努めていく。</t>
    <rPh sb="25" eb="27">
      <t>コンゴ</t>
    </rPh>
    <rPh sb="40" eb="42">
      <t>ミコ</t>
    </rPh>
    <rPh sb="49" eb="51">
      <t>イッポウ</t>
    </rPh>
    <rPh sb="84" eb="85">
      <t>モト</t>
    </rPh>
    <rPh sb="169" eb="170">
      <t>カク</t>
    </rPh>
    <rPh sb="179" eb="181">
      <t>ヒヨウ</t>
    </rPh>
    <rPh sb="182" eb="184">
      <t>フタン</t>
    </rPh>
    <rPh sb="184" eb="185">
      <t>ゾウ</t>
    </rPh>
    <phoneticPr fontId="4"/>
  </si>
  <si>
    <t>【経常収支比率】
  令和２年度の経常収支比率は、104.94で前年度より1.97ポイント上昇したが、類似団体平均を3.89ポイント下回っている。
  今後、人口減少等により給水収益の増収が期待できない中、多額の費用を要する老朽化施設への対応など厳しい経営環境が見込まれるが、経常収支比率のさらなる向上をめざし、引き続き各業務の見直しを行い、経費の節減に努める。
【累積欠損金比率】
　本市では、平成28年度以前より累積欠損金は発生しておらず、累積欠損金比率は0.00となっている。
  今後、多額の費用を要する老朽化施設の更新等により、減価償却費や支払利息の増加による利益剰余金の減少が見込まれるが、引き続き欠損金を発生させることのないよう、健全経営に努める。
【流動比率】
　令和２年度の流動比率は、155.55で前年度より17.21ポイント低下し、類似団体平均より172.22ポイント下回っているものの、短期的な債務を賄える支払能力が十分にある状況であるといえる。
  今後、多額の費用を要する老朽化施設の更新等により流動負債が増加し、流動比率は減少傾向で推移することが見込まれるが、引き続き健全経営に努める。
【企業債残高対給水収益比率】
　令和２年度の企業債残高対給水収益比率は、建設改良事業の実施による企業債の発行に伴い、前年度より29.76ポイント上昇し、類似団体平均より270.32ポイント上回っている。
  今後、多額の費用を要する老朽化施設の更新等の実施により企業債の更なる発行が見込まれている。
【料金回収率】
　令和２年度の料金回収率は、経費節減に努めた結果、前年度より0.6ポイント上昇し、類似団体平均を4.08ポイント上回っている。
  今後、人口減少等により給水収益の増収が期待できず、厳しい経営環境が見込まれているが、料金回収率100％以上を達成すべく、各業務のさらなる見直しによる経費の節減に努める。
【給水原価】
　令和２年度の給水原価は、経費節減に努めた結果、前年度より1.34ポイント低下し、類似団体平均を8.87ポイント下回っている。
  今後、多額の費用を要する老朽化施設の更新等により、減価償却費や支払利息の増加による給水原価の増加が見込まれるが、引き続き健全経営に努める。
【施設利用率】
　令和２年度の施設利用率は、配水量の減少に伴い、前年度より1.92ポイント低下し、類似団体平均を7.21ポイント上回っている。
  今後は、人口減少の進行や節水機器のさらなる普及等により、施設利用率の低下が見込まれている。
【有収率】
　令和２年度の有収率は、前年度より2.28ポイント上昇し、類似団体平均を9.92ポイント下回っている。
　今後も引き続き、管路の漏水調査を行うとともに、必要な管路の修繕・更新等を計画的に行い、有収率の向上に努める。</t>
    <rPh sb="149" eb="151">
      <t>コウジョウ</t>
    </rPh>
    <rPh sb="168" eb="169">
      <t>オコナ</t>
    </rPh>
    <rPh sb="177" eb="178">
      <t>ツト</t>
    </rPh>
    <rPh sb="193" eb="195">
      <t>ホンシ</t>
    </rPh>
    <rPh sb="203" eb="204">
      <t>ド</t>
    </rPh>
    <rPh sb="359" eb="362">
      <t>ゼンネンド</t>
    </rPh>
    <rPh sb="373" eb="375">
      <t>テイカ</t>
    </rPh>
    <rPh sb="425" eb="427">
      <t>ジョウキョウ</t>
    </rPh>
    <rPh sb="495" eb="496">
      <t>ヒ</t>
    </rPh>
    <rPh sb="497" eb="498">
      <t>ツヅ</t>
    </rPh>
    <rPh sb="499" eb="501">
      <t>ケンゼン</t>
    </rPh>
    <rPh sb="501" eb="503">
      <t>ケイエイ</t>
    </rPh>
    <rPh sb="504" eb="505">
      <t>ツト</t>
    </rPh>
    <rPh sb="1112" eb="111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</si>
</sst>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8" fillId="0" borderId="9"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1"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12" xfId="0" applyFont="1" applyBorder="1" applyAlignment="1" applyProtection="1">
      <alignment horizontal="justify" vertical="top" wrapText="1"/>
      <protection locked="0"/>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0.44</c:v>
                </c:pt>
                <c:pt idx="1">
                  <c:v>0.64</c:v>
                </c:pt>
                <c:pt idx="2">
                  <c:v>0.62</c:v>
                </c:pt>
                <c:pt idx="3">
                  <c:v>0.33</c:v>
                </c:pt>
                <c:pt idx="4">
                  <c:v>0.26</c:v>
                </c:pt>
              </c:numCache>
            </c:numRef>
          </c:val>
          <c:extLst>
            <c:ext xmlns:c16="http://schemas.microsoft.com/office/drawing/2014/chart" uri="{C3380CC4-5D6E-409C-BE32-E72D297353CC}">
              <c16:uniqueId val="{00000000-1BE0-4EB4-BAB4-AEA6662C0C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0.75</c:v>
                </c:pt>
                <c:pt idx="2">
                  <c:v>0.57999999999999996</c:v>
                </c:pt>
                <c:pt idx="3">
                  <c:v>0.54</c:v>
                </c:pt>
                <c:pt idx="4">
                  <c:v>0.56999999999999995</c:v>
                </c:pt>
              </c:numCache>
            </c:numRef>
          </c:val>
          <c:smooth val="0"/>
          <c:extLst>
            <c:ext xmlns:c16="http://schemas.microsoft.com/office/drawing/2014/chart" uri="{C3380CC4-5D6E-409C-BE32-E72D297353CC}">
              <c16:uniqueId val="{00000001-1BE0-4EB4-BAB4-AEA6662C0C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59.14</c:v>
                </c:pt>
                <c:pt idx="1">
                  <c:v>68.92</c:v>
                </c:pt>
                <c:pt idx="2">
                  <c:v>70.260000000000005</c:v>
                </c:pt>
                <c:pt idx="3">
                  <c:v>69.25</c:v>
                </c:pt>
                <c:pt idx="4">
                  <c:v>67.33</c:v>
                </c:pt>
              </c:numCache>
            </c:numRef>
          </c:val>
          <c:extLst>
            <c:ext xmlns:c16="http://schemas.microsoft.com/office/drawing/2014/chart" uri="{C3380CC4-5D6E-409C-BE32-E72D297353CC}">
              <c16:uniqueId val="{00000000-1094-47E7-8DE3-5B3840A5761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59.74</c:v>
                </c:pt>
                <c:pt idx="2">
                  <c:v>59.74</c:v>
                </c:pt>
                <c:pt idx="3">
                  <c:v>59.67</c:v>
                </c:pt>
                <c:pt idx="4">
                  <c:v>60.12</c:v>
                </c:pt>
              </c:numCache>
            </c:numRef>
          </c:val>
          <c:smooth val="0"/>
          <c:extLst>
            <c:ext xmlns:c16="http://schemas.microsoft.com/office/drawing/2014/chart" uri="{C3380CC4-5D6E-409C-BE32-E72D297353CC}">
              <c16:uniqueId val="{00000001-1094-47E7-8DE3-5B3840A5761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77.37</c:v>
                </c:pt>
                <c:pt idx="1">
                  <c:v>74.209999999999994</c:v>
                </c:pt>
                <c:pt idx="2">
                  <c:v>72.31</c:v>
                </c:pt>
                <c:pt idx="3">
                  <c:v>72.040000000000006</c:v>
                </c:pt>
                <c:pt idx="4">
                  <c:v>74.319999999999993</c:v>
                </c:pt>
              </c:numCache>
            </c:numRef>
          </c:val>
          <c:extLst>
            <c:ext xmlns:c16="http://schemas.microsoft.com/office/drawing/2014/chart" uri="{C3380CC4-5D6E-409C-BE32-E72D297353CC}">
              <c16:uniqueId val="{00000000-2446-4E9B-BB93-32ED1135F9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87.28</c:v>
                </c:pt>
                <c:pt idx="2">
                  <c:v>84.8</c:v>
                </c:pt>
                <c:pt idx="3">
                  <c:v>84.6</c:v>
                </c:pt>
                <c:pt idx="4">
                  <c:v>84.24</c:v>
                </c:pt>
              </c:numCache>
            </c:numRef>
          </c:val>
          <c:smooth val="0"/>
          <c:extLst>
            <c:ext xmlns:c16="http://schemas.microsoft.com/office/drawing/2014/chart" uri="{C3380CC4-5D6E-409C-BE32-E72D297353CC}">
              <c16:uniqueId val="{00000001-2446-4E9B-BB93-32ED1135F9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107.15</c:v>
                </c:pt>
                <c:pt idx="1">
                  <c:v>101.83</c:v>
                </c:pt>
                <c:pt idx="2">
                  <c:v>102.66</c:v>
                </c:pt>
                <c:pt idx="3">
                  <c:v>102.97</c:v>
                </c:pt>
                <c:pt idx="4">
                  <c:v>104.94</c:v>
                </c:pt>
              </c:numCache>
            </c:numRef>
          </c:val>
          <c:extLst>
            <c:ext xmlns:c16="http://schemas.microsoft.com/office/drawing/2014/chart" uri="{C3380CC4-5D6E-409C-BE32-E72D297353CC}">
              <c16:uniqueId val="{00000000-8F9F-47DF-BE63-6E1C612B89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112.15</c:v>
                </c:pt>
                <c:pt idx="2">
                  <c:v>110.66</c:v>
                </c:pt>
                <c:pt idx="3">
                  <c:v>109.01</c:v>
                </c:pt>
                <c:pt idx="4">
                  <c:v>108.83</c:v>
                </c:pt>
              </c:numCache>
            </c:numRef>
          </c:val>
          <c:smooth val="0"/>
          <c:extLst>
            <c:ext xmlns:c16="http://schemas.microsoft.com/office/drawing/2014/chart" uri="{C3380CC4-5D6E-409C-BE32-E72D297353CC}">
              <c16:uniqueId val="{00000001-8F9F-47DF-BE63-6E1C612B89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46.08</c:v>
                </c:pt>
                <c:pt idx="1">
                  <c:v>43.11</c:v>
                </c:pt>
                <c:pt idx="2">
                  <c:v>44.66</c:v>
                </c:pt>
                <c:pt idx="3">
                  <c:v>45.58</c:v>
                </c:pt>
                <c:pt idx="4">
                  <c:v>46.77</c:v>
                </c:pt>
              </c:numCache>
            </c:numRef>
          </c:val>
          <c:extLst>
            <c:ext xmlns:c16="http://schemas.microsoft.com/office/drawing/2014/chart" uri="{C3380CC4-5D6E-409C-BE32-E72D297353CC}">
              <c16:uniqueId val="{00000000-91C1-4101-8DD4-10B6F1D295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46.94</c:v>
                </c:pt>
                <c:pt idx="2">
                  <c:v>47.66</c:v>
                </c:pt>
                <c:pt idx="3">
                  <c:v>48.17</c:v>
                </c:pt>
                <c:pt idx="4">
                  <c:v>48.83</c:v>
                </c:pt>
              </c:numCache>
            </c:numRef>
          </c:val>
          <c:smooth val="0"/>
          <c:extLst>
            <c:ext xmlns:c16="http://schemas.microsoft.com/office/drawing/2014/chart" uri="{C3380CC4-5D6E-409C-BE32-E72D297353CC}">
              <c16:uniqueId val="{00000001-91C1-4101-8DD4-10B6F1D295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7.51</c:v>
                </c:pt>
                <c:pt idx="1">
                  <c:v>13.04</c:v>
                </c:pt>
                <c:pt idx="2">
                  <c:v>10.59</c:v>
                </c:pt>
                <c:pt idx="3">
                  <c:v>30.16</c:v>
                </c:pt>
                <c:pt idx="4">
                  <c:v>33.619999999999997</c:v>
                </c:pt>
              </c:numCache>
            </c:numRef>
          </c:val>
          <c:extLst>
            <c:ext xmlns:c16="http://schemas.microsoft.com/office/drawing/2014/chart" uri="{C3380CC4-5D6E-409C-BE32-E72D297353CC}">
              <c16:uniqueId val="{00000000-05B0-4C49-B007-E51705A26E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14.48</c:v>
                </c:pt>
                <c:pt idx="2">
                  <c:v>15.1</c:v>
                </c:pt>
                <c:pt idx="3">
                  <c:v>17.12</c:v>
                </c:pt>
                <c:pt idx="4">
                  <c:v>18.18</c:v>
                </c:pt>
              </c:numCache>
            </c:numRef>
          </c:val>
          <c:smooth val="0"/>
          <c:extLst>
            <c:ext xmlns:c16="http://schemas.microsoft.com/office/drawing/2014/chart" uri="{C3380CC4-5D6E-409C-BE32-E72D297353CC}">
              <c16:uniqueId val="{00000001-05B0-4C49-B007-E51705A26E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7-4F6C-9DF4-04F38B62EE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1</c:v>
                </c:pt>
                <c:pt idx="2">
                  <c:v>2.74</c:v>
                </c:pt>
                <c:pt idx="3">
                  <c:v>3.7</c:v>
                </c:pt>
                <c:pt idx="4">
                  <c:v>4.34</c:v>
                </c:pt>
              </c:numCache>
            </c:numRef>
          </c:val>
          <c:smooth val="0"/>
          <c:extLst>
            <c:ext xmlns:c16="http://schemas.microsoft.com/office/drawing/2014/chart" uri="{C3380CC4-5D6E-409C-BE32-E72D297353CC}">
              <c16:uniqueId val="{00000001-9D07-4F6C-9DF4-04F38B62EE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206.01</c:v>
                </c:pt>
                <c:pt idx="1">
                  <c:v>180.64</c:v>
                </c:pt>
                <c:pt idx="2">
                  <c:v>181.24</c:v>
                </c:pt>
                <c:pt idx="3">
                  <c:v>172.76</c:v>
                </c:pt>
                <c:pt idx="4">
                  <c:v>155.55000000000001</c:v>
                </c:pt>
              </c:numCache>
            </c:numRef>
          </c:val>
          <c:extLst>
            <c:ext xmlns:c16="http://schemas.microsoft.com/office/drawing/2014/chart" uri="{C3380CC4-5D6E-409C-BE32-E72D297353CC}">
              <c16:uniqueId val="{00000000-D23C-4D06-8E3B-A978603A2F5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355.5</c:v>
                </c:pt>
                <c:pt idx="2">
                  <c:v>366.03</c:v>
                </c:pt>
                <c:pt idx="3">
                  <c:v>365.18</c:v>
                </c:pt>
                <c:pt idx="4">
                  <c:v>327.77</c:v>
                </c:pt>
              </c:numCache>
            </c:numRef>
          </c:val>
          <c:smooth val="0"/>
          <c:extLst>
            <c:ext xmlns:c16="http://schemas.microsoft.com/office/drawing/2014/chart" uri="{C3380CC4-5D6E-409C-BE32-E72D297353CC}">
              <c16:uniqueId val="{00000001-D23C-4D06-8E3B-A978603A2F5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452.38</c:v>
                </c:pt>
                <c:pt idx="1">
                  <c:v>589.26</c:v>
                </c:pt>
                <c:pt idx="2">
                  <c:v>612.37</c:v>
                </c:pt>
                <c:pt idx="3">
                  <c:v>637.66</c:v>
                </c:pt>
                <c:pt idx="4">
                  <c:v>667.42</c:v>
                </c:pt>
              </c:numCache>
            </c:numRef>
          </c:val>
          <c:extLst>
            <c:ext xmlns:c16="http://schemas.microsoft.com/office/drawing/2014/chart" uri="{C3380CC4-5D6E-409C-BE32-E72D297353CC}">
              <c16:uniqueId val="{00000000-712B-436D-8DEA-FA595D3AE6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312.58</c:v>
                </c:pt>
                <c:pt idx="2">
                  <c:v>370.12</c:v>
                </c:pt>
                <c:pt idx="3">
                  <c:v>371.65</c:v>
                </c:pt>
                <c:pt idx="4">
                  <c:v>397.1</c:v>
                </c:pt>
              </c:numCache>
            </c:numRef>
          </c:val>
          <c:smooth val="0"/>
          <c:extLst>
            <c:ext xmlns:c16="http://schemas.microsoft.com/office/drawing/2014/chart" uri="{C3380CC4-5D6E-409C-BE32-E72D297353CC}">
              <c16:uniqueId val="{00000001-712B-436D-8DEA-FA595D3AE6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98.33</c:v>
                </c:pt>
                <c:pt idx="1">
                  <c:v>97.19</c:v>
                </c:pt>
                <c:pt idx="2">
                  <c:v>98.02</c:v>
                </c:pt>
                <c:pt idx="3">
                  <c:v>99.27</c:v>
                </c:pt>
                <c:pt idx="4">
                  <c:v>99.87</c:v>
                </c:pt>
              </c:numCache>
            </c:numRef>
          </c:val>
          <c:extLst>
            <c:ext xmlns:c16="http://schemas.microsoft.com/office/drawing/2014/chart" uri="{C3380CC4-5D6E-409C-BE32-E72D297353CC}">
              <c16:uniqueId val="{00000000-3C0C-4426-A499-5B6F364A04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104.57</c:v>
                </c:pt>
                <c:pt idx="2">
                  <c:v>100.42</c:v>
                </c:pt>
                <c:pt idx="3">
                  <c:v>98.77</c:v>
                </c:pt>
                <c:pt idx="4">
                  <c:v>95.79</c:v>
                </c:pt>
              </c:numCache>
            </c:numRef>
          </c:val>
          <c:smooth val="0"/>
          <c:extLst>
            <c:ext xmlns:c16="http://schemas.microsoft.com/office/drawing/2014/chart" uri="{C3380CC4-5D6E-409C-BE32-E72D297353CC}">
              <c16:uniqueId val="{00000001-3C0C-4426-A499-5B6F364A04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164.53</c:v>
                </c:pt>
                <c:pt idx="1">
                  <c:v>167.04</c:v>
                </c:pt>
                <c:pt idx="2">
                  <c:v>165.91</c:v>
                </c:pt>
                <c:pt idx="3">
                  <c:v>163.6</c:v>
                </c:pt>
                <c:pt idx="4">
                  <c:v>162.26</c:v>
                </c:pt>
              </c:numCache>
            </c:numRef>
          </c:val>
          <c:extLst>
            <c:ext xmlns:c16="http://schemas.microsoft.com/office/drawing/2014/chart" uri="{C3380CC4-5D6E-409C-BE32-E72D297353CC}">
              <c16:uniqueId val="{00000000-5F39-40D6-9D5E-3ABC4DF493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165.47</c:v>
                </c:pt>
                <c:pt idx="2">
                  <c:v>171.67</c:v>
                </c:pt>
                <c:pt idx="3">
                  <c:v>173.67</c:v>
                </c:pt>
                <c:pt idx="4">
                  <c:v>171.13</c:v>
                </c:pt>
              </c:numCache>
            </c:numRef>
          </c:val>
          <c:smooth val="0"/>
          <c:extLst>
            <c:ext xmlns:c16="http://schemas.microsoft.com/office/drawing/2014/chart" uri="{C3380CC4-5D6E-409C-BE32-E72D297353CC}">
              <c16:uniqueId val="{00000001-5F39-40D6-9D5E-3ABC4DF493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7" zoomScale="75" zoomScaleNormal="75" workbookViewId="0">
      <selection activeCell="AA16" sqref="A16:XFD16"/>
    </sheetView>
  </sheetViews>
  <sheetFormatPr defaultColWidth="2.625" defaultRowHeight="13.5" x14ac:dyDescent="0.15"/>
  <cols>
    <col min="1" max="2" width="1.625" customWidth="1"/>
    <col min="3" max="61" width="3.75" customWidth="1"/>
    <col min="62" max="63" width="1.625" customWidth="1"/>
    <col min="64" max="76" width="3.125" customWidth="1"/>
    <col min="77" max="77" width="17.625" customWidth="1"/>
    <col min="78"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和歌山県　海南市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8"/>
      <c r="D7" s="68"/>
      <c r="E7" s="68"/>
      <c r="F7" s="68"/>
      <c r="G7" s="68"/>
      <c r="H7" s="68"/>
      <c r="I7" s="67" t="s">
        <v>2</v>
      </c>
      <c r="J7" s="68"/>
      <c r="K7" s="68"/>
      <c r="L7" s="68"/>
      <c r="M7" s="68"/>
      <c r="N7" s="68"/>
      <c r="O7" s="69"/>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67" t="s">
        <v>7</v>
      </c>
      <c r="AU7" s="68"/>
      <c r="AV7" s="68"/>
      <c r="AW7" s="68"/>
      <c r="AX7" s="68"/>
      <c r="AY7" s="68"/>
      <c r="AZ7" s="68"/>
      <c r="BA7" s="68"/>
      <c r="BB7" s="70" t="s">
        <v>8</v>
      </c>
      <c r="BC7" s="70"/>
      <c r="BD7" s="70"/>
      <c r="BE7" s="70"/>
      <c r="BF7" s="70"/>
      <c r="BG7" s="70"/>
      <c r="BH7" s="70"/>
      <c r="BI7" s="70"/>
      <c r="BJ7" s="3"/>
      <c r="BK7" s="3"/>
      <c r="BL7" s="5" t="s">
        <v>9</v>
      </c>
      <c r="BM7" s="6"/>
      <c r="BN7" s="6"/>
      <c r="BO7" s="6"/>
      <c r="BP7" s="6"/>
      <c r="BQ7" s="6"/>
      <c r="BR7" s="6"/>
      <c r="BS7" s="6"/>
      <c r="BT7" s="6"/>
      <c r="BU7" s="6"/>
      <c r="BV7" s="6"/>
      <c r="BW7" s="6"/>
      <c r="BX7" s="6"/>
      <c r="BY7" s="7"/>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4"/>
      <c r="AL8" s="62">
        <f>データ!$R$6</f>
        <v>49508</v>
      </c>
      <c r="AM8" s="62"/>
      <c r="AN8" s="62"/>
      <c r="AO8" s="62"/>
      <c r="AP8" s="62"/>
      <c r="AQ8" s="62"/>
      <c r="AR8" s="62"/>
      <c r="AS8" s="62"/>
      <c r="AT8" s="58">
        <f>データ!$S$6</f>
        <v>101.06</v>
      </c>
      <c r="AU8" s="59"/>
      <c r="AV8" s="59"/>
      <c r="AW8" s="59"/>
      <c r="AX8" s="59"/>
      <c r="AY8" s="59"/>
      <c r="AZ8" s="59"/>
      <c r="BA8" s="59"/>
      <c r="BB8" s="61">
        <f>データ!$T$6</f>
        <v>489.89</v>
      </c>
      <c r="BC8" s="61"/>
      <c r="BD8" s="61"/>
      <c r="BE8" s="61"/>
      <c r="BF8" s="61"/>
      <c r="BG8" s="61"/>
      <c r="BH8" s="61"/>
      <c r="BI8" s="61"/>
      <c r="BJ8" s="3"/>
      <c r="BK8" s="3"/>
      <c r="BL8" s="65" t="s">
        <v>10</v>
      </c>
      <c r="BM8" s="66"/>
      <c r="BN8" s="8" t="s">
        <v>11</v>
      </c>
      <c r="BO8" s="9"/>
      <c r="BP8" s="9"/>
      <c r="BQ8" s="9"/>
      <c r="BR8" s="9"/>
      <c r="BS8" s="9"/>
      <c r="BT8" s="9"/>
      <c r="BU8" s="9"/>
      <c r="BV8" s="9"/>
      <c r="BW8" s="9"/>
      <c r="BX8" s="9"/>
      <c r="BY8" s="10"/>
    </row>
    <row r="9" spans="1:78" ht="18.75" customHeight="1" x14ac:dyDescent="0.15">
      <c r="A9" s="2"/>
      <c r="B9" s="67" t="s">
        <v>12</v>
      </c>
      <c r="C9" s="68"/>
      <c r="D9" s="68"/>
      <c r="E9" s="68"/>
      <c r="F9" s="68"/>
      <c r="G9" s="68"/>
      <c r="H9" s="68"/>
      <c r="I9" s="67" t="s">
        <v>13</v>
      </c>
      <c r="J9" s="68"/>
      <c r="K9" s="68"/>
      <c r="L9" s="68"/>
      <c r="M9" s="68"/>
      <c r="N9" s="68"/>
      <c r="O9" s="69"/>
      <c r="P9" s="70" t="s">
        <v>14</v>
      </c>
      <c r="Q9" s="70"/>
      <c r="R9" s="70"/>
      <c r="S9" s="70"/>
      <c r="T9" s="70"/>
      <c r="U9" s="70"/>
      <c r="V9" s="70"/>
      <c r="W9" s="70" t="s">
        <v>15</v>
      </c>
      <c r="X9" s="70"/>
      <c r="Y9" s="70"/>
      <c r="Z9" s="70"/>
      <c r="AA9" s="70"/>
      <c r="AB9" s="70"/>
      <c r="AC9" s="70"/>
      <c r="AD9" s="2"/>
      <c r="AE9" s="2"/>
      <c r="AF9" s="2"/>
      <c r="AG9" s="2"/>
      <c r="AH9" s="4"/>
      <c r="AI9" s="4"/>
      <c r="AJ9" s="4"/>
      <c r="AK9" s="4"/>
      <c r="AL9" s="70" t="s">
        <v>16</v>
      </c>
      <c r="AM9" s="70"/>
      <c r="AN9" s="70"/>
      <c r="AO9" s="70"/>
      <c r="AP9" s="70"/>
      <c r="AQ9" s="70"/>
      <c r="AR9" s="70"/>
      <c r="AS9" s="70"/>
      <c r="AT9" s="67" t="s">
        <v>17</v>
      </c>
      <c r="AU9" s="68"/>
      <c r="AV9" s="68"/>
      <c r="AW9" s="68"/>
      <c r="AX9" s="68"/>
      <c r="AY9" s="68"/>
      <c r="AZ9" s="68"/>
      <c r="BA9" s="68"/>
      <c r="BB9" s="70" t="s">
        <v>18</v>
      </c>
      <c r="BC9" s="70"/>
      <c r="BD9" s="70"/>
      <c r="BE9" s="70"/>
      <c r="BF9" s="70"/>
      <c r="BG9" s="70"/>
      <c r="BH9" s="70"/>
      <c r="BI9" s="70"/>
      <c r="BJ9" s="3"/>
      <c r="BK9" s="3"/>
      <c r="BL9" s="56" t="s">
        <v>19</v>
      </c>
      <c r="BM9" s="57"/>
      <c r="BN9" s="11" t="s">
        <v>20</v>
      </c>
      <c r="BO9" s="12"/>
      <c r="BP9" s="12"/>
      <c r="BQ9" s="12"/>
      <c r="BR9" s="12"/>
      <c r="BS9" s="12"/>
      <c r="BT9" s="12"/>
      <c r="BU9" s="12"/>
      <c r="BV9" s="12"/>
      <c r="BW9" s="12"/>
      <c r="BX9" s="12"/>
      <c r="BY9" s="13"/>
    </row>
    <row r="10" spans="1:78" ht="18.75" customHeight="1" x14ac:dyDescent="0.15">
      <c r="A10" s="2"/>
      <c r="B10" s="58" t="str">
        <f>データ!$N$6</f>
        <v>-</v>
      </c>
      <c r="C10" s="59"/>
      <c r="D10" s="59"/>
      <c r="E10" s="59"/>
      <c r="F10" s="59"/>
      <c r="G10" s="59"/>
      <c r="H10" s="59"/>
      <c r="I10" s="58">
        <f>データ!$O$6</f>
        <v>51.48</v>
      </c>
      <c r="J10" s="59"/>
      <c r="K10" s="59"/>
      <c r="L10" s="59"/>
      <c r="M10" s="59"/>
      <c r="N10" s="59"/>
      <c r="O10" s="60"/>
      <c r="P10" s="61">
        <f>データ!$P$6</f>
        <v>98.19</v>
      </c>
      <c r="Q10" s="61"/>
      <c r="R10" s="61"/>
      <c r="S10" s="61"/>
      <c r="T10" s="61"/>
      <c r="U10" s="61"/>
      <c r="V10" s="61"/>
      <c r="W10" s="62">
        <f>データ!$Q$6</f>
        <v>2853</v>
      </c>
      <c r="X10" s="62"/>
      <c r="Y10" s="62"/>
      <c r="Z10" s="62"/>
      <c r="AA10" s="62"/>
      <c r="AB10" s="62"/>
      <c r="AC10" s="62"/>
      <c r="AD10" s="2"/>
      <c r="AE10" s="2"/>
      <c r="AF10" s="2"/>
      <c r="AG10" s="2"/>
      <c r="AH10" s="4"/>
      <c r="AI10" s="4"/>
      <c r="AJ10" s="4"/>
      <c r="AK10" s="4"/>
      <c r="AL10" s="62">
        <f>データ!$U$6</f>
        <v>48314</v>
      </c>
      <c r="AM10" s="62"/>
      <c r="AN10" s="62"/>
      <c r="AO10" s="62"/>
      <c r="AP10" s="62"/>
      <c r="AQ10" s="62"/>
      <c r="AR10" s="62"/>
      <c r="AS10" s="62"/>
      <c r="AT10" s="58">
        <f>データ!$V$6</f>
        <v>54.07</v>
      </c>
      <c r="AU10" s="59"/>
      <c r="AV10" s="59"/>
      <c r="AW10" s="59"/>
      <c r="AX10" s="59"/>
      <c r="AY10" s="59"/>
      <c r="AZ10" s="59"/>
      <c r="BA10" s="59"/>
      <c r="BB10" s="61">
        <f>データ!$W$6</f>
        <v>893.55</v>
      </c>
      <c r="BC10" s="61"/>
      <c r="BD10" s="61"/>
      <c r="BE10" s="61"/>
      <c r="BF10" s="61"/>
      <c r="BG10" s="61"/>
      <c r="BH10" s="61"/>
      <c r="BI10" s="61"/>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98" t="s">
        <v>24</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100"/>
      <c r="BK14" s="2"/>
      <c r="BL14" s="45" t="s">
        <v>25</v>
      </c>
      <c r="BM14" s="46"/>
      <c r="BN14" s="46"/>
      <c r="BO14" s="46"/>
      <c r="BP14" s="46"/>
      <c r="BQ14" s="46"/>
      <c r="BR14" s="46"/>
      <c r="BS14" s="46"/>
      <c r="BT14" s="46"/>
      <c r="BU14" s="46"/>
      <c r="BV14" s="46"/>
      <c r="BW14" s="46"/>
      <c r="BX14" s="46"/>
      <c r="BY14" s="46"/>
      <c r="BZ14" s="47"/>
    </row>
    <row r="15" spans="1:78"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3"/>
      <c r="BK15" s="2"/>
      <c r="BL15" s="48"/>
      <c r="BM15" s="49"/>
      <c r="BN15" s="49"/>
      <c r="BO15" s="49"/>
      <c r="BP15" s="49"/>
      <c r="BQ15" s="49"/>
      <c r="BR15" s="49"/>
      <c r="BS15" s="49"/>
      <c r="BT15" s="49"/>
      <c r="BU15" s="49"/>
      <c r="BV15" s="49"/>
      <c r="BW15" s="49"/>
      <c r="BX15" s="49"/>
      <c r="BY15" s="49"/>
      <c r="BZ15" s="50"/>
    </row>
    <row r="16" spans="1:78" ht="29.1"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114</v>
      </c>
      <c r="BM16" s="87"/>
      <c r="BN16" s="87"/>
      <c r="BO16" s="87"/>
      <c r="BP16" s="87"/>
      <c r="BQ16" s="87"/>
      <c r="BR16" s="87"/>
      <c r="BS16" s="87"/>
      <c r="BT16" s="87"/>
      <c r="BU16" s="87"/>
      <c r="BV16" s="87"/>
      <c r="BW16" s="87"/>
      <c r="BX16" s="87"/>
      <c r="BY16" s="87"/>
      <c r="BZ16" s="88"/>
    </row>
    <row r="17" spans="1:78" ht="17.100000000000001"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7.100000000000001"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7.100000000000001"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7.100000000000001"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7.100000000000001"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7.100000000000001"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7.100000000000001"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7.100000000000001"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7.100000000000001"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7.100000000000001"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7.100000000000001"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7.100000000000001"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7.100000000000001"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7.100000000000001"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7.100000000000001"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7.100000000000001"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7.100000000000001"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7.100000000000001"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7.100000000000001"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7.100000000000001"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7.100000000000001"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7.100000000000001"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7.100000000000001"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7.100000000000001"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7.100000000000001"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7.100000000000001"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112</v>
      </c>
      <c r="BM47" s="90"/>
      <c r="BN47" s="90"/>
      <c r="BO47" s="90"/>
      <c r="BP47" s="90"/>
      <c r="BQ47" s="90"/>
      <c r="BR47" s="90"/>
      <c r="BS47" s="90"/>
      <c r="BT47" s="90"/>
      <c r="BU47" s="90"/>
      <c r="BV47" s="90"/>
      <c r="BW47" s="90"/>
      <c r="BX47" s="90"/>
      <c r="BY47" s="90"/>
      <c r="BZ47" s="91"/>
    </row>
    <row r="48" spans="1:78" ht="17.100000000000001"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7.100000000000001"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7.100000000000001"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7.100000000000001"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7.100000000000001"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7.100000000000001"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7.100000000000001"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7.100000000000001"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9.9499999999999993"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9.9499999999999993"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9.9499999999999993"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9.9499999999999993"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3" t="s">
        <v>27</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9"/>
      <c r="BM60" s="90"/>
      <c r="BN60" s="90"/>
      <c r="BO60" s="90"/>
      <c r="BP60" s="90"/>
      <c r="BQ60" s="90"/>
      <c r="BR60" s="90"/>
      <c r="BS60" s="90"/>
      <c r="BT60" s="90"/>
      <c r="BU60" s="90"/>
      <c r="BV60" s="90"/>
      <c r="BW60" s="90"/>
      <c r="BX60" s="90"/>
      <c r="BY60" s="90"/>
      <c r="BZ60" s="91"/>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9"/>
      <c r="BM61" s="90"/>
      <c r="BN61" s="90"/>
      <c r="BO61" s="90"/>
      <c r="BP61" s="90"/>
      <c r="BQ61" s="90"/>
      <c r="BR61" s="90"/>
      <c r="BS61" s="90"/>
      <c r="BT61" s="90"/>
      <c r="BU61" s="90"/>
      <c r="BV61" s="90"/>
      <c r="BW61" s="90"/>
      <c r="BX61" s="90"/>
      <c r="BY61" s="90"/>
      <c r="BZ61" s="91"/>
    </row>
    <row r="62" spans="1:78" ht="5.0999999999999996"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113</v>
      </c>
      <c r="BM66" s="93"/>
      <c r="BN66" s="93"/>
      <c r="BO66" s="93"/>
      <c r="BP66" s="93"/>
      <c r="BQ66" s="93"/>
      <c r="BR66" s="93"/>
      <c r="BS66" s="93"/>
      <c r="BT66" s="93"/>
      <c r="BU66" s="93"/>
      <c r="BV66" s="93"/>
      <c r="BW66" s="93"/>
      <c r="BX66" s="93"/>
      <c r="BY66" s="93"/>
      <c r="BZ66" s="9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3.9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3.9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3.9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3.9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hEwdiY+RQoFW1jF1xZkI2IfSF3Gcb9ekMQtyJNcdHMJPJBo4JQ4GSw0z4wRtVDH/gBptJwWzzs3MZkeV5iYhg==" saltValue="GNilJare8NMnxVnBau3Q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29" t="s">
        <v>53</v>
      </c>
      <c r="B4" s="31"/>
      <c r="C4" s="31"/>
      <c r="D4" s="31"/>
      <c r="E4" s="31"/>
      <c r="F4" s="31"/>
      <c r="G4" s="31"/>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302023</v>
      </c>
      <c r="D6" s="34">
        <f t="shared" si="3"/>
        <v>46</v>
      </c>
      <c r="E6" s="34">
        <f t="shared" si="3"/>
        <v>1</v>
      </c>
      <c r="F6" s="34">
        <f t="shared" si="3"/>
        <v>0</v>
      </c>
      <c r="G6" s="34">
        <f t="shared" si="3"/>
        <v>1</v>
      </c>
      <c r="H6" s="34" t="str">
        <f t="shared" si="3"/>
        <v>和歌山県　海南市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51.48</v>
      </c>
      <c r="P6" s="35">
        <f t="shared" si="3"/>
        <v>98.19</v>
      </c>
      <c r="Q6" s="35">
        <f t="shared" si="3"/>
        <v>2853</v>
      </c>
      <c r="R6" s="35">
        <f t="shared" si="3"/>
        <v>49508</v>
      </c>
      <c r="S6" s="35">
        <f t="shared" si="3"/>
        <v>101.06</v>
      </c>
      <c r="T6" s="35">
        <f t="shared" si="3"/>
        <v>489.89</v>
      </c>
      <c r="U6" s="35">
        <f t="shared" si="3"/>
        <v>48314</v>
      </c>
      <c r="V6" s="35">
        <f t="shared" si="3"/>
        <v>54.07</v>
      </c>
      <c r="W6" s="35">
        <f t="shared" si="3"/>
        <v>893.55</v>
      </c>
      <c r="X6" s="36">
        <f>IF(X7="",NA(),X7)</f>
        <v>107.15</v>
      </c>
      <c r="Y6" s="36">
        <f t="shared" ref="Y6:AG6" si="4">IF(Y7="",NA(),Y7)</f>
        <v>101.83</v>
      </c>
      <c r="Z6" s="36">
        <f t="shared" si="4"/>
        <v>102.66</v>
      </c>
      <c r="AA6" s="36">
        <f t="shared" si="4"/>
        <v>102.97</v>
      </c>
      <c r="AB6" s="36">
        <f t="shared" si="4"/>
        <v>104.94</v>
      </c>
      <c r="AC6" s="36">
        <f t="shared" si="4"/>
        <v>110.95</v>
      </c>
      <c r="AD6" s="36">
        <f t="shared" si="4"/>
        <v>112.15</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1</v>
      </c>
      <c r="AP6" s="36">
        <f t="shared" si="5"/>
        <v>2.74</v>
      </c>
      <c r="AQ6" s="36">
        <f t="shared" si="5"/>
        <v>3.7</v>
      </c>
      <c r="AR6" s="36">
        <f t="shared" si="5"/>
        <v>4.34</v>
      </c>
      <c r="AS6" s="35" t="str">
        <f>IF(AS7="","",IF(AS7="-","【-】","【"&amp;SUBSTITUTE(TEXT(AS7,"#,##0.00"),"-","△")&amp;"】"))</f>
        <v>【1.15】</v>
      </c>
      <c r="AT6" s="36">
        <f>IF(AT7="",NA(),AT7)</f>
        <v>206.01</v>
      </c>
      <c r="AU6" s="36">
        <f t="shared" ref="AU6:BC6" si="6">IF(AU7="",NA(),AU7)</f>
        <v>180.64</v>
      </c>
      <c r="AV6" s="36">
        <f t="shared" si="6"/>
        <v>181.24</v>
      </c>
      <c r="AW6" s="36">
        <f t="shared" si="6"/>
        <v>172.76</v>
      </c>
      <c r="AX6" s="36">
        <f t="shared" si="6"/>
        <v>155.55000000000001</v>
      </c>
      <c r="AY6" s="36">
        <f t="shared" si="6"/>
        <v>377.63</v>
      </c>
      <c r="AZ6" s="36">
        <f t="shared" si="6"/>
        <v>355.5</v>
      </c>
      <c r="BA6" s="36">
        <f t="shared" si="6"/>
        <v>366.03</v>
      </c>
      <c r="BB6" s="36">
        <f t="shared" si="6"/>
        <v>365.18</v>
      </c>
      <c r="BC6" s="36">
        <f t="shared" si="6"/>
        <v>327.77</v>
      </c>
      <c r="BD6" s="35" t="str">
        <f>IF(BD7="","",IF(BD7="-","【-】","【"&amp;SUBSTITUTE(TEXT(BD7,"#,##0.00"),"-","△")&amp;"】"))</f>
        <v>【260.31】</v>
      </c>
      <c r="BE6" s="36">
        <f>IF(BE7="",NA(),BE7)</f>
        <v>452.38</v>
      </c>
      <c r="BF6" s="36">
        <f t="shared" ref="BF6:BN6" si="7">IF(BF7="",NA(),BF7)</f>
        <v>589.26</v>
      </c>
      <c r="BG6" s="36">
        <f t="shared" si="7"/>
        <v>612.37</v>
      </c>
      <c r="BH6" s="36">
        <f t="shared" si="7"/>
        <v>637.66</v>
      </c>
      <c r="BI6" s="36">
        <f t="shared" si="7"/>
        <v>667.42</v>
      </c>
      <c r="BJ6" s="36">
        <f t="shared" si="7"/>
        <v>364.71</v>
      </c>
      <c r="BK6" s="36">
        <f t="shared" si="7"/>
        <v>312.58</v>
      </c>
      <c r="BL6" s="36">
        <f t="shared" si="7"/>
        <v>370.12</v>
      </c>
      <c r="BM6" s="36">
        <f t="shared" si="7"/>
        <v>371.65</v>
      </c>
      <c r="BN6" s="36">
        <f t="shared" si="7"/>
        <v>397.1</v>
      </c>
      <c r="BO6" s="35" t="str">
        <f>IF(BO7="","",IF(BO7="-","【-】","【"&amp;SUBSTITUTE(TEXT(BO7,"#,##0.00"),"-","△")&amp;"】"))</f>
        <v>【275.67】</v>
      </c>
      <c r="BP6" s="36">
        <f>IF(BP7="",NA(),BP7)</f>
        <v>98.33</v>
      </c>
      <c r="BQ6" s="36">
        <f t="shared" ref="BQ6:BY6" si="8">IF(BQ7="",NA(),BQ7)</f>
        <v>97.19</v>
      </c>
      <c r="BR6" s="36">
        <f t="shared" si="8"/>
        <v>98.02</v>
      </c>
      <c r="BS6" s="36">
        <f t="shared" si="8"/>
        <v>99.27</v>
      </c>
      <c r="BT6" s="36">
        <f t="shared" si="8"/>
        <v>99.87</v>
      </c>
      <c r="BU6" s="36">
        <f t="shared" si="8"/>
        <v>100.65</v>
      </c>
      <c r="BV6" s="36">
        <f t="shared" si="8"/>
        <v>104.57</v>
      </c>
      <c r="BW6" s="36">
        <f t="shared" si="8"/>
        <v>100.42</v>
      </c>
      <c r="BX6" s="36">
        <f t="shared" si="8"/>
        <v>98.77</v>
      </c>
      <c r="BY6" s="36">
        <f t="shared" si="8"/>
        <v>95.79</v>
      </c>
      <c r="BZ6" s="35" t="str">
        <f>IF(BZ7="","",IF(BZ7="-","【-】","【"&amp;SUBSTITUTE(TEXT(BZ7,"#,##0.00"),"-","△")&amp;"】"))</f>
        <v>【100.05】</v>
      </c>
      <c r="CA6" s="36">
        <f>IF(CA7="",NA(),CA7)</f>
        <v>164.53</v>
      </c>
      <c r="CB6" s="36">
        <f t="shared" ref="CB6:CJ6" si="9">IF(CB7="",NA(),CB7)</f>
        <v>167.04</v>
      </c>
      <c r="CC6" s="36">
        <f t="shared" si="9"/>
        <v>165.91</v>
      </c>
      <c r="CD6" s="36">
        <f t="shared" si="9"/>
        <v>163.6</v>
      </c>
      <c r="CE6" s="36">
        <f t="shared" si="9"/>
        <v>162.26</v>
      </c>
      <c r="CF6" s="36">
        <f t="shared" si="9"/>
        <v>170.19</v>
      </c>
      <c r="CG6" s="36">
        <f t="shared" si="9"/>
        <v>165.47</v>
      </c>
      <c r="CH6" s="36">
        <f t="shared" si="9"/>
        <v>171.67</v>
      </c>
      <c r="CI6" s="36">
        <f t="shared" si="9"/>
        <v>173.67</v>
      </c>
      <c r="CJ6" s="36">
        <f t="shared" si="9"/>
        <v>171.13</v>
      </c>
      <c r="CK6" s="35" t="str">
        <f>IF(CK7="","",IF(CK7="-","【-】","【"&amp;SUBSTITUTE(TEXT(CK7,"#,##0.00"),"-","△")&amp;"】"))</f>
        <v>【166.40】</v>
      </c>
      <c r="CL6" s="36">
        <f>IF(CL7="",NA(),CL7)</f>
        <v>59.14</v>
      </c>
      <c r="CM6" s="36">
        <f t="shared" ref="CM6:CU6" si="10">IF(CM7="",NA(),CM7)</f>
        <v>68.92</v>
      </c>
      <c r="CN6" s="36">
        <f t="shared" si="10"/>
        <v>70.260000000000005</v>
      </c>
      <c r="CO6" s="36">
        <f t="shared" si="10"/>
        <v>69.25</v>
      </c>
      <c r="CP6" s="36">
        <f t="shared" si="10"/>
        <v>67.33</v>
      </c>
      <c r="CQ6" s="36">
        <f t="shared" si="10"/>
        <v>59.01</v>
      </c>
      <c r="CR6" s="36">
        <f t="shared" si="10"/>
        <v>59.74</v>
      </c>
      <c r="CS6" s="36">
        <f t="shared" si="10"/>
        <v>59.74</v>
      </c>
      <c r="CT6" s="36">
        <f t="shared" si="10"/>
        <v>59.67</v>
      </c>
      <c r="CU6" s="36">
        <f t="shared" si="10"/>
        <v>60.12</v>
      </c>
      <c r="CV6" s="35" t="str">
        <f>IF(CV7="","",IF(CV7="-","【-】","【"&amp;SUBSTITUTE(TEXT(CV7,"#,##0.00"),"-","△")&amp;"】"))</f>
        <v>【60.69】</v>
      </c>
      <c r="CW6" s="36">
        <f>IF(CW7="",NA(),CW7)</f>
        <v>77.37</v>
      </c>
      <c r="CX6" s="36">
        <f t="shared" ref="CX6:DF6" si="11">IF(CX7="",NA(),CX7)</f>
        <v>74.209999999999994</v>
      </c>
      <c r="CY6" s="36">
        <f t="shared" si="11"/>
        <v>72.31</v>
      </c>
      <c r="CZ6" s="36">
        <f t="shared" si="11"/>
        <v>72.040000000000006</v>
      </c>
      <c r="DA6" s="36">
        <f t="shared" si="11"/>
        <v>74.319999999999993</v>
      </c>
      <c r="DB6" s="36">
        <f t="shared" si="11"/>
        <v>85.37</v>
      </c>
      <c r="DC6" s="36">
        <f t="shared" si="11"/>
        <v>87.28</v>
      </c>
      <c r="DD6" s="36">
        <f t="shared" si="11"/>
        <v>84.8</v>
      </c>
      <c r="DE6" s="36">
        <f t="shared" si="11"/>
        <v>84.6</v>
      </c>
      <c r="DF6" s="36">
        <f t="shared" si="11"/>
        <v>84.24</v>
      </c>
      <c r="DG6" s="35" t="str">
        <f>IF(DG7="","",IF(DG7="-","【-】","【"&amp;SUBSTITUTE(TEXT(DG7,"#,##0.00"),"-","△")&amp;"】"))</f>
        <v>【89.82】</v>
      </c>
      <c r="DH6" s="36">
        <f>IF(DH7="",NA(),DH7)</f>
        <v>46.08</v>
      </c>
      <c r="DI6" s="36">
        <f t="shared" ref="DI6:DQ6" si="12">IF(DI7="",NA(),DI7)</f>
        <v>43.11</v>
      </c>
      <c r="DJ6" s="36">
        <f t="shared" si="12"/>
        <v>44.66</v>
      </c>
      <c r="DK6" s="36">
        <f t="shared" si="12"/>
        <v>45.58</v>
      </c>
      <c r="DL6" s="36">
        <f t="shared" si="12"/>
        <v>46.77</v>
      </c>
      <c r="DM6" s="36">
        <f t="shared" si="12"/>
        <v>46.9</v>
      </c>
      <c r="DN6" s="36">
        <f t="shared" si="12"/>
        <v>46.94</v>
      </c>
      <c r="DO6" s="36">
        <f t="shared" si="12"/>
        <v>47.66</v>
      </c>
      <c r="DP6" s="36">
        <f t="shared" si="12"/>
        <v>48.17</v>
      </c>
      <c r="DQ6" s="36">
        <f t="shared" si="12"/>
        <v>48.83</v>
      </c>
      <c r="DR6" s="35" t="str">
        <f>IF(DR7="","",IF(DR7="-","【-】","【"&amp;SUBSTITUTE(TEXT(DR7,"#,##0.00"),"-","△")&amp;"】"))</f>
        <v>【50.19】</v>
      </c>
      <c r="DS6" s="36">
        <f>IF(DS7="",NA(),DS7)</f>
        <v>7.51</v>
      </c>
      <c r="DT6" s="36">
        <f t="shared" ref="DT6:EB6" si="13">IF(DT7="",NA(),DT7)</f>
        <v>13.04</v>
      </c>
      <c r="DU6" s="36">
        <f t="shared" si="13"/>
        <v>10.59</v>
      </c>
      <c r="DV6" s="36">
        <f t="shared" si="13"/>
        <v>30.16</v>
      </c>
      <c r="DW6" s="36">
        <f t="shared" si="13"/>
        <v>33.619999999999997</v>
      </c>
      <c r="DX6" s="36">
        <f t="shared" si="13"/>
        <v>12.03</v>
      </c>
      <c r="DY6" s="36">
        <f t="shared" si="13"/>
        <v>14.48</v>
      </c>
      <c r="DZ6" s="36">
        <f t="shared" si="13"/>
        <v>15.1</v>
      </c>
      <c r="EA6" s="36">
        <f t="shared" si="13"/>
        <v>17.12</v>
      </c>
      <c r="EB6" s="36">
        <f t="shared" si="13"/>
        <v>18.18</v>
      </c>
      <c r="EC6" s="35" t="str">
        <f>IF(EC7="","",IF(EC7="-","【-】","【"&amp;SUBSTITUTE(TEXT(EC7,"#,##0.00"),"-","△")&amp;"】"))</f>
        <v>【20.63】</v>
      </c>
      <c r="ED6" s="36">
        <f>IF(ED7="",NA(),ED7)</f>
        <v>0.44</v>
      </c>
      <c r="EE6" s="36">
        <f t="shared" ref="EE6:EM6" si="14">IF(EE7="",NA(),EE7)</f>
        <v>0.64</v>
      </c>
      <c r="EF6" s="36">
        <f t="shared" si="14"/>
        <v>0.62</v>
      </c>
      <c r="EG6" s="36">
        <f t="shared" si="14"/>
        <v>0.33</v>
      </c>
      <c r="EH6" s="36">
        <f t="shared" si="14"/>
        <v>0.26</v>
      </c>
      <c r="EI6" s="36">
        <f t="shared" si="14"/>
        <v>0.61</v>
      </c>
      <c r="EJ6" s="36">
        <f t="shared" si="14"/>
        <v>0.75</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302023</v>
      </c>
      <c r="D7" s="38">
        <v>46</v>
      </c>
      <c r="E7" s="38">
        <v>1</v>
      </c>
      <c r="F7" s="38">
        <v>0</v>
      </c>
      <c r="G7" s="38">
        <v>1</v>
      </c>
      <c r="H7" s="38" t="s">
        <v>93</v>
      </c>
      <c r="I7" s="38" t="s">
        <v>94</v>
      </c>
      <c r="J7" s="38" t="s">
        <v>95</v>
      </c>
      <c r="K7" s="38" t="s">
        <v>96</v>
      </c>
      <c r="L7" s="38" t="s">
        <v>97</v>
      </c>
      <c r="M7" s="38" t="s">
        <v>98</v>
      </c>
      <c r="N7" s="39" t="s">
        <v>99</v>
      </c>
      <c r="O7" s="39">
        <v>51.48</v>
      </c>
      <c r="P7" s="39">
        <v>98.19</v>
      </c>
      <c r="Q7" s="39">
        <v>2853</v>
      </c>
      <c r="R7" s="39">
        <v>49508</v>
      </c>
      <c r="S7" s="39">
        <v>101.06</v>
      </c>
      <c r="T7" s="39">
        <v>489.89</v>
      </c>
      <c r="U7" s="39">
        <v>48314</v>
      </c>
      <c r="V7" s="39">
        <v>54.07</v>
      </c>
      <c r="W7" s="39">
        <v>893.55</v>
      </c>
      <c r="X7" s="39">
        <v>107.15</v>
      </c>
      <c r="Y7" s="39">
        <v>101.83</v>
      </c>
      <c r="Z7" s="39">
        <v>102.66</v>
      </c>
      <c r="AA7" s="39">
        <v>102.97</v>
      </c>
      <c r="AB7" s="39">
        <v>104.94</v>
      </c>
      <c r="AC7" s="39">
        <v>110.95</v>
      </c>
      <c r="AD7" s="39">
        <v>112.15</v>
      </c>
      <c r="AE7" s="39">
        <v>110.66</v>
      </c>
      <c r="AF7" s="39">
        <v>109.01</v>
      </c>
      <c r="AG7" s="39">
        <v>108.83</v>
      </c>
      <c r="AH7" s="39">
        <v>110.27</v>
      </c>
      <c r="AI7" s="39">
        <v>0</v>
      </c>
      <c r="AJ7" s="39">
        <v>0</v>
      </c>
      <c r="AK7" s="39">
        <v>0</v>
      </c>
      <c r="AL7" s="39">
        <v>0</v>
      </c>
      <c r="AM7" s="39">
        <v>0</v>
      </c>
      <c r="AN7" s="39">
        <v>3.91</v>
      </c>
      <c r="AO7" s="39">
        <v>1</v>
      </c>
      <c r="AP7" s="39">
        <v>2.74</v>
      </c>
      <c r="AQ7" s="39">
        <v>3.7</v>
      </c>
      <c r="AR7" s="39">
        <v>4.34</v>
      </c>
      <c r="AS7" s="39">
        <v>1.1499999999999999</v>
      </c>
      <c r="AT7" s="39">
        <v>206.01</v>
      </c>
      <c r="AU7" s="39">
        <v>180.64</v>
      </c>
      <c r="AV7" s="39">
        <v>181.24</v>
      </c>
      <c r="AW7" s="39">
        <v>172.76</v>
      </c>
      <c r="AX7" s="39">
        <v>155.55000000000001</v>
      </c>
      <c r="AY7" s="39">
        <v>377.63</v>
      </c>
      <c r="AZ7" s="39">
        <v>355.5</v>
      </c>
      <c r="BA7" s="39">
        <v>366.03</v>
      </c>
      <c r="BB7" s="39">
        <v>365.18</v>
      </c>
      <c r="BC7" s="39">
        <v>327.77</v>
      </c>
      <c r="BD7" s="39">
        <v>260.31</v>
      </c>
      <c r="BE7" s="39">
        <v>452.38</v>
      </c>
      <c r="BF7" s="39">
        <v>589.26</v>
      </c>
      <c r="BG7" s="39">
        <v>612.37</v>
      </c>
      <c r="BH7" s="39">
        <v>637.66</v>
      </c>
      <c r="BI7" s="39">
        <v>667.42</v>
      </c>
      <c r="BJ7" s="39">
        <v>364.71</v>
      </c>
      <c r="BK7" s="39">
        <v>312.58</v>
      </c>
      <c r="BL7" s="39">
        <v>370.12</v>
      </c>
      <c r="BM7" s="39">
        <v>371.65</v>
      </c>
      <c r="BN7" s="39">
        <v>397.1</v>
      </c>
      <c r="BO7" s="39">
        <v>275.67</v>
      </c>
      <c r="BP7" s="39">
        <v>98.33</v>
      </c>
      <c r="BQ7" s="39">
        <v>97.19</v>
      </c>
      <c r="BR7" s="39">
        <v>98.02</v>
      </c>
      <c r="BS7" s="39">
        <v>99.27</v>
      </c>
      <c r="BT7" s="39">
        <v>99.87</v>
      </c>
      <c r="BU7" s="39">
        <v>100.65</v>
      </c>
      <c r="BV7" s="39">
        <v>104.57</v>
      </c>
      <c r="BW7" s="39">
        <v>100.42</v>
      </c>
      <c r="BX7" s="39">
        <v>98.77</v>
      </c>
      <c r="BY7" s="39">
        <v>95.79</v>
      </c>
      <c r="BZ7" s="39">
        <v>100.05</v>
      </c>
      <c r="CA7" s="39">
        <v>164.53</v>
      </c>
      <c r="CB7" s="39">
        <v>167.04</v>
      </c>
      <c r="CC7" s="39">
        <v>165.91</v>
      </c>
      <c r="CD7" s="39">
        <v>163.6</v>
      </c>
      <c r="CE7" s="39">
        <v>162.26</v>
      </c>
      <c r="CF7" s="39">
        <v>170.19</v>
      </c>
      <c r="CG7" s="39">
        <v>165.47</v>
      </c>
      <c r="CH7" s="39">
        <v>171.67</v>
      </c>
      <c r="CI7" s="39">
        <v>173.67</v>
      </c>
      <c r="CJ7" s="39">
        <v>171.13</v>
      </c>
      <c r="CK7" s="39">
        <v>166.4</v>
      </c>
      <c r="CL7" s="39">
        <v>59.14</v>
      </c>
      <c r="CM7" s="39">
        <v>68.92</v>
      </c>
      <c r="CN7" s="39">
        <v>70.260000000000005</v>
      </c>
      <c r="CO7" s="39">
        <v>69.25</v>
      </c>
      <c r="CP7" s="39">
        <v>67.33</v>
      </c>
      <c r="CQ7" s="39">
        <v>59.01</v>
      </c>
      <c r="CR7" s="39">
        <v>59.74</v>
      </c>
      <c r="CS7" s="39">
        <v>59.74</v>
      </c>
      <c r="CT7" s="39">
        <v>59.67</v>
      </c>
      <c r="CU7" s="39">
        <v>60.12</v>
      </c>
      <c r="CV7" s="39">
        <v>60.69</v>
      </c>
      <c r="CW7" s="39">
        <v>77.37</v>
      </c>
      <c r="CX7" s="39">
        <v>74.209999999999994</v>
      </c>
      <c r="CY7" s="39">
        <v>72.31</v>
      </c>
      <c r="CZ7" s="39">
        <v>72.040000000000006</v>
      </c>
      <c r="DA7" s="39">
        <v>74.319999999999993</v>
      </c>
      <c r="DB7" s="39">
        <v>85.37</v>
      </c>
      <c r="DC7" s="39">
        <v>87.28</v>
      </c>
      <c r="DD7" s="39">
        <v>84.8</v>
      </c>
      <c r="DE7" s="39">
        <v>84.6</v>
      </c>
      <c r="DF7" s="39">
        <v>84.24</v>
      </c>
      <c r="DG7" s="39">
        <v>89.82</v>
      </c>
      <c r="DH7" s="39">
        <v>46.08</v>
      </c>
      <c r="DI7" s="39">
        <v>43.11</v>
      </c>
      <c r="DJ7" s="39">
        <v>44.66</v>
      </c>
      <c r="DK7" s="39">
        <v>45.58</v>
      </c>
      <c r="DL7" s="39">
        <v>46.77</v>
      </c>
      <c r="DM7" s="39">
        <v>46.9</v>
      </c>
      <c r="DN7" s="39">
        <v>46.94</v>
      </c>
      <c r="DO7" s="39">
        <v>47.66</v>
      </c>
      <c r="DP7" s="39">
        <v>48.17</v>
      </c>
      <c r="DQ7" s="39">
        <v>48.83</v>
      </c>
      <c r="DR7" s="39">
        <v>50.19</v>
      </c>
      <c r="DS7" s="39">
        <v>7.51</v>
      </c>
      <c r="DT7" s="39">
        <v>13.04</v>
      </c>
      <c r="DU7" s="39">
        <v>10.59</v>
      </c>
      <c r="DV7" s="39">
        <v>30.16</v>
      </c>
      <c r="DW7" s="39">
        <v>33.619999999999997</v>
      </c>
      <c r="DX7" s="39">
        <v>12.03</v>
      </c>
      <c r="DY7" s="39">
        <v>14.48</v>
      </c>
      <c r="DZ7" s="39">
        <v>15.1</v>
      </c>
      <c r="EA7" s="39">
        <v>17.12</v>
      </c>
      <c r="EB7" s="39">
        <v>18.18</v>
      </c>
      <c r="EC7" s="39">
        <v>20.63</v>
      </c>
      <c r="ED7" s="39">
        <v>0.44</v>
      </c>
      <c r="EE7" s="39">
        <v>0.64</v>
      </c>
      <c r="EF7" s="39">
        <v>0.62</v>
      </c>
      <c r="EG7" s="39">
        <v>0.33</v>
      </c>
      <c r="EH7" s="39">
        <v>0.26</v>
      </c>
      <c r="EI7" s="39">
        <v>0.61</v>
      </c>
      <c r="EJ7" s="39">
        <v>0.75</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johoadmin</cp:lastModifiedBy>
  <cp:lastPrinted>2022-01-24T06:46:06Z</cp:lastPrinted>
  <dcterms:created xsi:type="dcterms:W3CDTF">2021-12-03T06:54:30Z</dcterms:created>
  <dcterms:modified xsi:type="dcterms:W3CDTF">2022-01-24T07:04:16Z</dcterms:modified>
  <cp:category/>
</cp:coreProperties>
</file>