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v01\まちなみ景観課\【車両対策班】\照会\R03\20220201_《リマインド》_【R4_2_1〆切】公営企業に係る経営比較分析表の分析等について（依頼）\01 県⇒市\回答\"/>
    </mc:Choice>
  </mc:AlternateContent>
  <workbookProtection workbookAlgorithmName="SHA-512" workbookHashValue="doWuatnk7qFXybe4NThNn4tQzxzKpptmWGNX3VLVsbHlflf5OCQn5VobGux4u/7lFVYV5MUbGhKhGffftJtZTw==" workbookSaltValue="w7Z87O0JtYinCMurnFfky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MA51" i="4"/>
  <c r="IT76" i="4"/>
  <c r="CS51" i="4"/>
  <c r="HJ30" i="4"/>
  <c r="BZ76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BG30" i="4"/>
  <c r="FX30" i="4"/>
  <c r="AV76" i="4"/>
  <c r="KO51" i="4"/>
  <c r="HP76" i="4"/>
  <c r="BG51" i="4"/>
  <c r="LE76" i="4"/>
  <c r="FX51" i="4"/>
  <c r="KO30" i="4"/>
  <c r="HA76" i="4"/>
  <c r="AN51" i="4"/>
  <c r="FE30" i="4"/>
  <c r="JV51" i="4"/>
  <c r="AN30" i="4"/>
  <c r="AG76" i="4"/>
  <c r="KP76" i="4"/>
  <c r="FE51" i="4"/>
  <c r="JV30" i="4"/>
  <c r="KA76" i="4"/>
  <c r="EL51" i="4"/>
  <c r="JC30" i="4"/>
  <c r="GL76" i="4"/>
  <c r="U51" i="4"/>
  <c r="EL30" i="4"/>
  <c r="U30" i="4"/>
  <c r="JC51" i="4"/>
  <c r="R76" i="4"/>
</calcChain>
</file>

<file path=xl/sharedStrings.xml><?xml version="1.0" encoding="utf-8"?>
<sst xmlns="http://schemas.openxmlformats.org/spreadsheetml/2006/main" count="278" uniqueCount="128">
  <si>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</si>
  <si>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</si>
  <si>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</si>
  <si>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</si>
  <si>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</si>
  <si>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</si>
  <si>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</si>
  <si>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</si>
  <si>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</si>
  <si>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</si>
  <si>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</si>
  <si>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</si>
  <si>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</si>
  <si>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</si>
  <si>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</si>
  <si>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</si>
  <si>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</si>
  <si>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</si>
  <si>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</si>
  <si>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</si>
  <si>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</si>
  <si>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</si>
  <si>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</si>
  <si>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</si>
  <si>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</si>
  <si>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</si>
  <si>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</si>
  <si>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</si>
  <si>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</si>
  <si>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</si>
  <si>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</si>
  <si>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</si>
  <si>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</si>
  <si>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</si>
  <si>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</si>
  <si>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</si>
  <si>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</si>
  <si>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</si>
  <si>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</si>
  <si>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</si>
  <si>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</si>
  <si>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</si>
  <si>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</si>
  <si>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</si>
  <si>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</si>
  <si>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</si>
  <si>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</si>
  <si>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</si>
  <si>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</si>
  <si>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</si>
  <si>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</si>
  <si>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</si>
  <si>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</si>
  <si>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</si>
  <si>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</si>
  <si>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</si>
  <si>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</si>
  <si>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</si>
  <si>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</si>
  <si>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</si>
  <si>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</si>
  <si>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</si>
  <si>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</si>
  <si>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</si>
  <si>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</si>
  <si>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</si>
  <si>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</si>
  <si>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</si>
  <si>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</si>
  <si>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</si>
  <si>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</si>
  <si>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</si>
  <si>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</si>
  <si>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</si>
  <si>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</si>
  <si>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</si>
  <si>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</si>
  <si>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</si>
  <si>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</si>
  <si>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</si>
  <si>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</si>
  <si>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</si>
  <si>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</si>
  <si>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</si>
  <si>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</si>
  <si>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</si>
  <si>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</si>
  <si>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</si>
  <si>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</si>
  <si>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</si>
  <si>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</si>
  <si>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</si>
  <si>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</si>
  <si>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</si>
  <si>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</si>
  <si>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</si>
  <si>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</si>
  <si>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</si>
  <si>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</si>
  <si>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</si>
  <si>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</si>
  <si>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</si>
  <si>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</si>
  <si>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</si>
  <si>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</si>
  <si>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</si>
  <si>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和歌山県　和歌山市</t>
  </si>
  <si>
    <t>中央駐車場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</si>
  <si>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</si>
  <si>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</si>
  <si>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</si>
  <si>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</si>
  <si>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</si>
  <si>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</si>
  <si>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</si>
  <si>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</si>
  <si>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</si>
  <si>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</si>
  <si>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代行制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</si>
  <si>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</si>
  <si>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</si>
  <si>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</si>
  <si>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</si>
  <si>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</si>
  <si>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市役所来庁者用駐車場の閉鎖に伴って平成３０年１１月から導入した９０分無料化の影響は出ているものの売上高ＧＯＰ比率は高いレベルにあり、収益的収支比率も黒字を維持していることから、会計としては健全である。</t>
    <rPh sb="1" eb="4">
      <t>シヤクショ</t>
    </rPh>
    <rPh sb="4" eb="7">
      <t>ライチョウシャ</t>
    </rPh>
    <rPh sb="7" eb="8">
      <t>ヨウ</t>
    </rPh>
    <rPh sb="8" eb="11">
      <t>チュウシャジョウ</t>
    </rPh>
    <rPh sb="12" eb="14">
      <t>ヘイサ</t>
    </rPh>
    <rPh sb="15" eb="16">
      <t>トモナ</t>
    </rPh>
    <rPh sb="28" eb="30">
      <t>ドウニュウ</t>
    </rPh>
    <rPh sb="34" eb="35">
      <t>フン</t>
    </rPh>
    <rPh sb="35" eb="38">
      <t>ムリョウカ</t>
    </rPh>
    <rPh sb="39" eb="41">
      <t>エイキョウ</t>
    </rPh>
    <rPh sb="42" eb="43">
      <t>デ</t>
    </rPh>
    <rPh sb="49" eb="51">
      <t>ウリアゲ</t>
    </rPh>
    <rPh sb="51" eb="52">
      <t>ダカ</t>
    </rPh>
    <rPh sb="55" eb="57">
      <t>ヒリツ</t>
    </rPh>
    <rPh sb="58" eb="59">
      <t>タカ</t>
    </rPh>
    <rPh sb="67" eb="70">
      <t>シュウエキテキ</t>
    </rPh>
    <rPh sb="70" eb="72">
      <t>シュウシ</t>
    </rPh>
    <rPh sb="72" eb="74">
      <t>ヒリツ</t>
    </rPh>
    <rPh sb="75" eb="77">
      <t>クロジ</t>
    </rPh>
    <rPh sb="78" eb="80">
      <t>イジ</t>
    </rPh>
    <rPh sb="89" eb="91">
      <t>カイケイ</t>
    </rPh>
    <rPh sb="95" eb="97">
      <t>ケンゼン</t>
    </rPh>
    <phoneticPr fontId="5"/>
  </si>
  <si>
    <t>　稼働率はほぼ平均値を上回っており、安定した需要が見込まれる。</t>
    <rPh sb="1" eb="3">
      <t>カドウ</t>
    </rPh>
    <rPh sb="3" eb="4">
      <t>リツ</t>
    </rPh>
    <rPh sb="7" eb="10">
      <t>ヘイキンチ</t>
    </rPh>
    <rPh sb="11" eb="13">
      <t>ウワマワ</t>
    </rPh>
    <rPh sb="18" eb="20">
      <t>アンテイ</t>
    </rPh>
    <rPh sb="22" eb="24">
      <t>ジュヨウ</t>
    </rPh>
    <rPh sb="25" eb="27">
      <t>ミコ</t>
    </rPh>
    <phoneticPr fontId="5"/>
  </si>
  <si>
    <t>　耐震改修工事等の起債借入により債務残高はあるものの、資産としては安定した状態にある。</t>
    <rPh sb="1" eb="3">
      <t>タイシン</t>
    </rPh>
    <rPh sb="3" eb="5">
      <t>カイシュウ</t>
    </rPh>
    <rPh sb="5" eb="7">
      <t>コウジ</t>
    </rPh>
    <rPh sb="7" eb="8">
      <t>トウ</t>
    </rPh>
    <rPh sb="9" eb="11">
      <t>キサイ</t>
    </rPh>
    <rPh sb="11" eb="12">
      <t>カ</t>
    </rPh>
    <rPh sb="12" eb="13">
      <t>イ</t>
    </rPh>
    <rPh sb="16" eb="18">
      <t>サイム</t>
    </rPh>
    <rPh sb="18" eb="20">
      <t>ザンダカ</t>
    </rPh>
    <rPh sb="27" eb="29">
      <t>シサン</t>
    </rPh>
    <rPh sb="33" eb="35">
      <t>アンテイ</t>
    </rPh>
    <rPh sb="37" eb="39">
      <t>ジョウタイ</t>
    </rPh>
    <phoneticPr fontId="5"/>
  </si>
  <si>
    <t xml:space="preserve">　収支は健全であり、近隣の公的施設やまちなかの賑わい創出事業によって、需要増が見込まれる。事業継続の方向性を確実にするとともに、今後は、周辺施設利用者にお対応すべくニーズに合った料金体系としていく。
</t>
    <rPh sb="1" eb="3">
      <t>シュウシ</t>
    </rPh>
    <rPh sb="4" eb="6">
      <t>ケンゼン</t>
    </rPh>
    <rPh sb="10" eb="12">
      <t>キンリン</t>
    </rPh>
    <rPh sb="13" eb="15">
      <t>コウテキ</t>
    </rPh>
    <rPh sb="15" eb="17">
      <t>シセツ</t>
    </rPh>
    <rPh sb="23" eb="24">
      <t>ニギ</t>
    </rPh>
    <rPh sb="26" eb="28">
      <t>ソウシュツ</t>
    </rPh>
    <rPh sb="28" eb="30">
      <t>ジギョウ</t>
    </rPh>
    <rPh sb="35" eb="38">
      <t>ジュヨウゾウ</t>
    </rPh>
    <rPh sb="39" eb="41">
      <t>ミコ</t>
    </rPh>
    <rPh sb="45" eb="47">
      <t>ジギョウ</t>
    </rPh>
    <rPh sb="47" eb="49">
      <t>ケイゾク</t>
    </rPh>
    <rPh sb="50" eb="53">
      <t>ホウコウセイ</t>
    </rPh>
    <rPh sb="54" eb="56">
      <t>カクジツ</t>
    </rPh>
    <rPh sb="64" eb="66">
      <t>コンゴ</t>
    </rPh>
    <rPh sb="68" eb="70">
      <t>シュウヘン</t>
    </rPh>
    <rPh sb="70" eb="72">
      <t>シセツ</t>
    </rPh>
    <rPh sb="72" eb="75">
      <t>リヨウシャ</t>
    </rPh>
    <rPh sb="77" eb="79">
      <t>タイオウ</t>
    </rPh>
    <rPh sb="86" eb="87">
      <t>ア</t>
    </rPh>
    <rPh sb="89" eb="91">
      <t>リョウキン</t>
    </rPh>
    <rPh sb="91" eb="93">
      <t>タイケイ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</si>
</sst>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257.89999999999998</c:v>
                </c:pt>
                <c:pt idx="1">
                  <c:v>199.5</c:v>
                </c:pt>
                <c:pt idx="2">
                  <c:v>221.8</c:v>
                </c:pt>
                <c:pt idx="3">
                  <c:v>182.9</c:v>
                </c:pt>
                <c:pt idx="4">
                  <c:v>148.80000000000001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17-439D-8472-6754AA65C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177.7</c:v>
                </c:pt>
                <c:pt idx="1">
                  <c:v>216.2</c:v>
                </c:pt>
                <c:pt idx="2">
                  <c:v>238.9</c:v>
                </c:pt>
                <c:pt idx="3">
                  <c:v>238.5</c:v>
                </c:pt>
                <c:pt idx="4">
                  <c:v>164.9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17-439D-8472-6754AA65C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137.9</c:v>
                </c:pt>
                <c:pt idx="1">
                  <c:v>126.6</c:v>
                </c:pt>
                <c:pt idx="2">
                  <c:v>131.5</c:v>
                </c:pt>
                <c:pt idx="3">
                  <c:v>155.19999999999999</c:v>
                </c:pt>
                <c:pt idx="4">
                  <c:v>149.6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44-4E34-800D-13F5F59B2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134.19999999999999</c:v>
                </c:pt>
                <c:pt idx="1">
                  <c:v>123.5</c:v>
                </c:pt>
                <c:pt idx="2">
                  <c:v>120.7</c:v>
                </c:pt>
                <c:pt idx="3">
                  <c:v>1646.4</c:v>
                </c:pt>
                <c:pt idx="4">
                  <c:v>69.3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44-4E34-800D-13F5F59B2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DE5-4295-AA1F-B15932DBD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E5-4295-AA1F-B15932DBD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35C-4B92-92BF-DEB1C3559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5C-4B92-92BF-DEB1C3559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0.4</c:v>
                </c:pt>
                <c:pt idx="1">
                  <c:v>0.3</c:v>
                </c:pt>
                <c:pt idx="2">
                  <c:v>0.1</c:v>
                </c:pt>
                <c:pt idx="3">
                  <c:v>0.1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43-40CA-838F-4DFC980C8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3.4</c:v>
                </c:pt>
                <c:pt idx="1">
                  <c:v>2.2999999999999998</c:v>
                </c:pt>
                <c:pt idx="2">
                  <c:v>3.5</c:v>
                </c:pt>
                <c:pt idx="3">
                  <c:v>1.8</c:v>
                </c:pt>
                <c:pt idx="4">
                  <c:v>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43-40CA-838F-4DFC980C8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B7-4FC9-8B7B-5B2510DC8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12</c:v>
                </c:pt>
                <c:pt idx="2">
                  <c:v>12</c:v>
                </c:pt>
                <c:pt idx="3">
                  <c:v>7</c:v>
                </c:pt>
                <c:pt idx="4">
                  <c:v>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B7-4FC9-8B7B-5B2510DC8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117.9</c:v>
                </c:pt>
                <c:pt idx="1">
                  <c:v>115.3</c:v>
                </c:pt>
                <c:pt idx="2">
                  <c:v>147.69999999999999</c:v>
                </c:pt>
                <c:pt idx="3">
                  <c:v>208.1</c:v>
                </c:pt>
                <c:pt idx="4">
                  <c:v>197.1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BE-4E11-9E6C-0DBCDD71D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155.19999999999999</c:v>
                </c:pt>
                <c:pt idx="1">
                  <c:v>166.3</c:v>
                </c:pt>
                <c:pt idx="2">
                  <c:v>165.5</c:v>
                </c:pt>
                <c:pt idx="3">
                  <c:v>168.9</c:v>
                </c:pt>
                <c:pt idx="4">
                  <c:v>140.30000000000001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E-4E11-9E6C-0DBCDD71D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75.599999999999994</c:v>
                </c:pt>
                <c:pt idx="1">
                  <c:v>75.7</c:v>
                </c:pt>
                <c:pt idx="2">
                  <c:v>72.3</c:v>
                </c:pt>
                <c:pt idx="3">
                  <c:v>63.1</c:v>
                </c:pt>
                <c:pt idx="4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2-4921-8B38-B4AE3724D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37.9</c:v>
                </c:pt>
                <c:pt idx="1">
                  <c:v>43</c:v>
                </c:pt>
                <c:pt idx="2">
                  <c:v>47</c:v>
                </c:pt>
                <c:pt idx="3">
                  <c:v>39.1</c:v>
                </c:pt>
                <c:pt idx="4">
                  <c:v>-15.9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92-4921-8B38-B4AE3724D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76370</c:v>
                </c:pt>
                <c:pt idx="1">
                  <c:v>75677</c:v>
                </c:pt>
                <c:pt idx="2">
                  <c:v>60488</c:v>
                </c:pt>
                <c:pt idx="3">
                  <c:v>38256</c:v>
                </c:pt>
                <c:pt idx="4">
                  <c:v>25521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7F-4B57-9519-AF22CA9FA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26544</c:v>
                </c:pt>
                <c:pt idx="1">
                  <c:v>25867</c:v>
                </c:pt>
                <c:pt idx="2">
                  <c:v>29182</c:v>
                </c:pt>
                <c:pt idx="3">
                  <c:v>25664</c:v>
                </c:pt>
                <c:pt idx="4">
                  <c:v>13473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7F-4B57-9519-AF22CA9FA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AT37" zoomScale="85" zoomScaleNormal="85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和歌山県和歌山市　中央駐車場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Ａ１Ｂ２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公共施設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11748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114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39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577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160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代行制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124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H28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H29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H30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R01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R02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H28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H29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H30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R01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R02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H28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H29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H30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R01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R02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257.89999999999998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199.5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221.8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182.9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148.80000000000001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0.4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0.3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0.1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0.1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117.9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115.3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147.69999999999999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208.1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197.1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177.7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216.2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238.9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238.5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164.9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3.4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2.2999999999999998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3.5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1.8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9.9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155.19999999999999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166.3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165.5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168.9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140.30000000000001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126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125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H28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H29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H30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R01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R02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H28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H29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H30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R01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R02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H28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H29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H30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R01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R02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1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1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75.599999999999994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75.7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72.3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63.1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62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76370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75677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60488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38256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25521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26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12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12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7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255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37.9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43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47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39.1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-15.9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26544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25867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29182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25664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13473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127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191674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H28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H29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H30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R01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R02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H28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H29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H30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R01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R02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H28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H29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H30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R01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R02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137.9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126.6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131.5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155.19999999999999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149.6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134.19999999999999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123.5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120.7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1646.4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69.3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gKngLmvL4td2N0aVEmD0/QvkjJLinope84yMLtQicUX+n45MkseoTvOR7YC4NpxF7oGcl3bnM8dc/y4ToeBUTw==" saltValue="aXTAzz7djjn4I6txeN+TaA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90</v>
      </c>
      <c r="AL5" s="59" t="s">
        <v>91</v>
      </c>
      <c r="AM5" s="59" t="s">
        <v>100</v>
      </c>
      <c r="AN5" s="59" t="s">
        <v>93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90</v>
      </c>
      <c r="AW5" s="59" t="s">
        <v>91</v>
      </c>
      <c r="AX5" s="59" t="s">
        <v>100</v>
      </c>
      <c r="AY5" s="59" t="s">
        <v>93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89</v>
      </c>
      <c r="BG5" s="59" t="s">
        <v>90</v>
      </c>
      <c r="BH5" s="59" t="s">
        <v>91</v>
      </c>
      <c r="BI5" s="59" t="s">
        <v>100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89</v>
      </c>
      <c r="BR5" s="59" t="s">
        <v>90</v>
      </c>
      <c r="BS5" s="59" t="s">
        <v>91</v>
      </c>
      <c r="BT5" s="59" t="s">
        <v>100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90</v>
      </c>
      <c r="CD5" s="59" t="s">
        <v>91</v>
      </c>
      <c r="CE5" s="59" t="s">
        <v>100</v>
      </c>
      <c r="CF5" s="59" t="s">
        <v>93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90</v>
      </c>
      <c r="CQ5" s="59" t="s">
        <v>91</v>
      </c>
      <c r="CR5" s="59" t="s">
        <v>100</v>
      </c>
      <c r="CS5" s="59" t="s">
        <v>93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90</v>
      </c>
      <c r="DB5" s="59" t="s">
        <v>91</v>
      </c>
      <c r="DC5" s="59" t="s">
        <v>100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90</v>
      </c>
      <c r="DM5" s="59" t="s">
        <v>91</v>
      </c>
      <c r="DN5" s="59" t="s">
        <v>92</v>
      </c>
      <c r="DO5" s="59" t="s">
        <v>101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102</v>
      </c>
      <c r="B6" s="60">
        <f>B8</f>
        <v>2020</v>
      </c>
      <c r="C6" s="60">
        <f t="shared" ref="C6:X6" si="1">C8</f>
        <v>302015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3</v>
      </c>
      <c r="H6" s="60" t="str">
        <f>SUBSTITUTE(H8,"　","")</f>
        <v>和歌山県和歌山市</v>
      </c>
      <c r="I6" s="60" t="str">
        <f t="shared" si="1"/>
        <v>中央駐車場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39</v>
      </c>
      <c r="S6" s="62" t="str">
        <f t="shared" si="1"/>
        <v>公共施設</v>
      </c>
      <c r="T6" s="62" t="str">
        <f t="shared" si="1"/>
        <v>無</v>
      </c>
      <c r="U6" s="63">
        <f t="shared" si="1"/>
        <v>11748</v>
      </c>
      <c r="V6" s="63">
        <f t="shared" si="1"/>
        <v>577</v>
      </c>
      <c r="W6" s="63">
        <f t="shared" si="1"/>
        <v>160</v>
      </c>
      <c r="X6" s="62" t="str">
        <f t="shared" si="1"/>
        <v>代行制</v>
      </c>
      <c r="Y6" s="64">
        <f>IF(Y8="-",NA(),Y8)</f>
        <v>257.89999999999998</v>
      </c>
      <c r="Z6" s="64">
        <f t="shared" ref="Z6:AH6" si="2">IF(Z8="-",NA(),Z8)</f>
        <v>199.5</v>
      </c>
      <c r="AA6" s="64">
        <f t="shared" si="2"/>
        <v>221.8</v>
      </c>
      <c r="AB6" s="64">
        <f t="shared" si="2"/>
        <v>182.9</v>
      </c>
      <c r="AC6" s="64">
        <f t="shared" si="2"/>
        <v>148.80000000000001</v>
      </c>
      <c r="AD6" s="64">
        <f t="shared" si="2"/>
        <v>177.7</v>
      </c>
      <c r="AE6" s="64">
        <f t="shared" si="2"/>
        <v>216.2</v>
      </c>
      <c r="AF6" s="64">
        <f t="shared" si="2"/>
        <v>238.9</v>
      </c>
      <c r="AG6" s="64">
        <f t="shared" si="2"/>
        <v>238.5</v>
      </c>
      <c r="AH6" s="64">
        <f t="shared" si="2"/>
        <v>164.9</v>
      </c>
      <c r="AI6" s="61" t="str">
        <f>IF(AI8="-","",IF(AI8="-","【-】","【"&amp;SUBSTITUTE(TEXT(AI8,"#,##0.0"),"-","△")&amp;"】"))</f>
        <v>【630.7】</v>
      </c>
      <c r="AJ6" s="64">
        <f>IF(AJ8="-",NA(),AJ8)</f>
        <v>0.4</v>
      </c>
      <c r="AK6" s="64">
        <f t="shared" ref="AK6:AS6" si="3">IF(AK8="-",NA(),AK8)</f>
        <v>0.3</v>
      </c>
      <c r="AL6" s="64">
        <f t="shared" si="3"/>
        <v>0.1</v>
      </c>
      <c r="AM6" s="64">
        <f t="shared" si="3"/>
        <v>0.1</v>
      </c>
      <c r="AN6" s="64">
        <f t="shared" si="3"/>
        <v>0</v>
      </c>
      <c r="AO6" s="64">
        <f t="shared" si="3"/>
        <v>3.4</v>
      </c>
      <c r="AP6" s="64">
        <f t="shared" si="3"/>
        <v>2.2999999999999998</v>
      </c>
      <c r="AQ6" s="64">
        <f t="shared" si="3"/>
        <v>3.5</v>
      </c>
      <c r="AR6" s="64">
        <f t="shared" si="3"/>
        <v>1.8</v>
      </c>
      <c r="AS6" s="64">
        <f t="shared" si="3"/>
        <v>9.9</v>
      </c>
      <c r="AT6" s="61" t="str">
        <f>IF(AT8="-","",IF(AT8="-","【-】","【"&amp;SUBSTITUTE(TEXT(AT8,"#,##0.0"),"-","△")&amp;"】"))</f>
        <v>【8.6】</v>
      </c>
      <c r="AU6" s="65">
        <f>IF(AU8="-",NA(),AU8)</f>
        <v>1</v>
      </c>
      <c r="AV6" s="65">
        <f t="shared" ref="AV6:BD6" si="4">IF(AV8="-",NA(),AV8)</f>
        <v>1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12</v>
      </c>
      <c r="BB6" s="65">
        <f t="shared" si="4"/>
        <v>12</v>
      </c>
      <c r="BC6" s="65">
        <f t="shared" si="4"/>
        <v>7</v>
      </c>
      <c r="BD6" s="65">
        <f t="shared" si="4"/>
        <v>255</v>
      </c>
      <c r="BE6" s="63" t="str">
        <f>IF(BE8="-","",IF(BE8="-","【-】","【"&amp;SUBSTITUTE(TEXT(BE8,"#,##0"),"-","△")&amp;"】"))</f>
        <v>【2,345】</v>
      </c>
      <c r="BF6" s="64">
        <f>IF(BF8="-",NA(),BF8)</f>
        <v>75.599999999999994</v>
      </c>
      <c r="BG6" s="64">
        <f t="shared" ref="BG6:BO6" si="5">IF(BG8="-",NA(),BG8)</f>
        <v>75.7</v>
      </c>
      <c r="BH6" s="64">
        <f t="shared" si="5"/>
        <v>72.3</v>
      </c>
      <c r="BI6" s="64">
        <f t="shared" si="5"/>
        <v>63.1</v>
      </c>
      <c r="BJ6" s="64">
        <f t="shared" si="5"/>
        <v>62</v>
      </c>
      <c r="BK6" s="64">
        <f t="shared" si="5"/>
        <v>37.9</v>
      </c>
      <c r="BL6" s="64">
        <f t="shared" si="5"/>
        <v>43</v>
      </c>
      <c r="BM6" s="64">
        <f t="shared" si="5"/>
        <v>47</v>
      </c>
      <c r="BN6" s="64">
        <f t="shared" si="5"/>
        <v>39.1</v>
      </c>
      <c r="BO6" s="64">
        <f t="shared" si="5"/>
        <v>-15.9</v>
      </c>
      <c r="BP6" s="61" t="str">
        <f>IF(BP8="-","",IF(BP8="-","【-】","【"&amp;SUBSTITUTE(TEXT(BP8,"#,##0.0"),"-","△")&amp;"】"))</f>
        <v>【△65.9】</v>
      </c>
      <c r="BQ6" s="65">
        <f>IF(BQ8="-",NA(),BQ8)</f>
        <v>76370</v>
      </c>
      <c r="BR6" s="65">
        <f t="shared" ref="BR6:BZ6" si="6">IF(BR8="-",NA(),BR8)</f>
        <v>75677</v>
      </c>
      <c r="BS6" s="65">
        <f t="shared" si="6"/>
        <v>60488</v>
      </c>
      <c r="BT6" s="65">
        <f t="shared" si="6"/>
        <v>38256</v>
      </c>
      <c r="BU6" s="65">
        <f t="shared" si="6"/>
        <v>25521</v>
      </c>
      <c r="BV6" s="65">
        <f t="shared" si="6"/>
        <v>26544</v>
      </c>
      <c r="BW6" s="65">
        <f t="shared" si="6"/>
        <v>25867</v>
      </c>
      <c r="BX6" s="65">
        <f t="shared" si="6"/>
        <v>29182</v>
      </c>
      <c r="BY6" s="65">
        <f t="shared" si="6"/>
        <v>25664</v>
      </c>
      <c r="BZ6" s="65">
        <f t="shared" si="6"/>
        <v>13473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103</v>
      </c>
      <c r="CM6" s="63">
        <f t="shared" ref="CM6:CN6" si="7">CM8</f>
        <v>191674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103</v>
      </c>
      <c r="CZ6" s="64">
        <f>IF(CZ8="-",NA(),CZ8)</f>
        <v>137.9</v>
      </c>
      <c r="DA6" s="64">
        <f t="shared" ref="DA6:DI6" si="8">IF(DA8="-",NA(),DA8)</f>
        <v>126.6</v>
      </c>
      <c r="DB6" s="64">
        <f t="shared" si="8"/>
        <v>131.5</v>
      </c>
      <c r="DC6" s="64">
        <f t="shared" si="8"/>
        <v>155.19999999999999</v>
      </c>
      <c r="DD6" s="64">
        <f t="shared" si="8"/>
        <v>149.6</v>
      </c>
      <c r="DE6" s="64">
        <f t="shared" si="8"/>
        <v>134.19999999999999</v>
      </c>
      <c r="DF6" s="64">
        <f t="shared" si="8"/>
        <v>123.5</v>
      </c>
      <c r="DG6" s="64">
        <f t="shared" si="8"/>
        <v>120.7</v>
      </c>
      <c r="DH6" s="64">
        <f t="shared" si="8"/>
        <v>1646.4</v>
      </c>
      <c r="DI6" s="64">
        <f t="shared" si="8"/>
        <v>69.3</v>
      </c>
      <c r="DJ6" s="61" t="str">
        <f>IF(DJ8="-","",IF(DJ8="-","【-】","【"&amp;SUBSTITUTE(TEXT(DJ8,"#,##0.0"),"-","△")&amp;"】"))</f>
        <v>【183.4】</v>
      </c>
      <c r="DK6" s="64">
        <f>IF(DK8="-",NA(),DK8)</f>
        <v>117.9</v>
      </c>
      <c r="DL6" s="64">
        <f t="shared" ref="DL6:DT6" si="9">IF(DL8="-",NA(),DL8)</f>
        <v>115.3</v>
      </c>
      <c r="DM6" s="64">
        <f t="shared" si="9"/>
        <v>147.69999999999999</v>
      </c>
      <c r="DN6" s="64">
        <f t="shared" si="9"/>
        <v>208.1</v>
      </c>
      <c r="DO6" s="64">
        <f t="shared" si="9"/>
        <v>197.1</v>
      </c>
      <c r="DP6" s="64">
        <f t="shared" si="9"/>
        <v>155.19999999999999</v>
      </c>
      <c r="DQ6" s="64">
        <f t="shared" si="9"/>
        <v>166.3</v>
      </c>
      <c r="DR6" s="64">
        <f t="shared" si="9"/>
        <v>165.5</v>
      </c>
      <c r="DS6" s="64">
        <f t="shared" si="9"/>
        <v>168.9</v>
      </c>
      <c r="DT6" s="64">
        <f t="shared" si="9"/>
        <v>140.30000000000001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104</v>
      </c>
      <c r="B7" s="60">
        <f t="shared" ref="B7:X7" si="10">B8</f>
        <v>2020</v>
      </c>
      <c r="C7" s="60">
        <f t="shared" si="10"/>
        <v>302015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3</v>
      </c>
      <c r="H7" s="60" t="str">
        <f t="shared" si="10"/>
        <v>和歌山県　和歌山市</v>
      </c>
      <c r="I7" s="60" t="str">
        <f t="shared" si="10"/>
        <v>中央駐車場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39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11748</v>
      </c>
      <c r="V7" s="63">
        <f t="shared" si="10"/>
        <v>577</v>
      </c>
      <c r="W7" s="63">
        <f t="shared" si="10"/>
        <v>160</v>
      </c>
      <c r="X7" s="62" t="str">
        <f t="shared" si="10"/>
        <v>代行制</v>
      </c>
      <c r="Y7" s="64">
        <f>Y8</f>
        <v>257.89999999999998</v>
      </c>
      <c r="Z7" s="64">
        <f t="shared" ref="Z7:AH7" si="11">Z8</f>
        <v>199.5</v>
      </c>
      <c r="AA7" s="64">
        <f t="shared" si="11"/>
        <v>221.8</v>
      </c>
      <c r="AB7" s="64">
        <f t="shared" si="11"/>
        <v>182.9</v>
      </c>
      <c r="AC7" s="64">
        <f t="shared" si="11"/>
        <v>148.80000000000001</v>
      </c>
      <c r="AD7" s="64">
        <f t="shared" si="11"/>
        <v>177.7</v>
      </c>
      <c r="AE7" s="64">
        <f t="shared" si="11"/>
        <v>216.2</v>
      </c>
      <c r="AF7" s="64">
        <f t="shared" si="11"/>
        <v>238.9</v>
      </c>
      <c r="AG7" s="64">
        <f t="shared" si="11"/>
        <v>238.5</v>
      </c>
      <c r="AH7" s="64">
        <f t="shared" si="11"/>
        <v>164.9</v>
      </c>
      <c r="AI7" s="61"/>
      <c r="AJ7" s="64">
        <f>AJ8</f>
        <v>0.4</v>
      </c>
      <c r="AK7" s="64">
        <f t="shared" ref="AK7:AS7" si="12">AK8</f>
        <v>0.3</v>
      </c>
      <c r="AL7" s="64">
        <f t="shared" si="12"/>
        <v>0.1</v>
      </c>
      <c r="AM7" s="64">
        <f t="shared" si="12"/>
        <v>0.1</v>
      </c>
      <c r="AN7" s="64">
        <f t="shared" si="12"/>
        <v>0</v>
      </c>
      <c r="AO7" s="64">
        <f t="shared" si="12"/>
        <v>3.4</v>
      </c>
      <c r="AP7" s="64">
        <f t="shared" si="12"/>
        <v>2.2999999999999998</v>
      </c>
      <c r="AQ7" s="64">
        <f t="shared" si="12"/>
        <v>3.5</v>
      </c>
      <c r="AR7" s="64">
        <f t="shared" si="12"/>
        <v>1.8</v>
      </c>
      <c r="AS7" s="64">
        <f t="shared" si="12"/>
        <v>9.9</v>
      </c>
      <c r="AT7" s="61"/>
      <c r="AU7" s="65">
        <f>AU8</f>
        <v>1</v>
      </c>
      <c r="AV7" s="65">
        <f t="shared" ref="AV7:BD7" si="13">AV8</f>
        <v>1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12</v>
      </c>
      <c r="BB7" s="65">
        <f t="shared" si="13"/>
        <v>12</v>
      </c>
      <c r="BC7" s="65">
        <f t="shared" si="13"/>
        <v>7</v>
      </c>
      <c r="BD7" s="65">
        <f t="shared" si="13"/>
        <v>255</v>
      </c>
      <c r="BE7" s="63"/>
      <c r="BF7" s="64">
        <f>BF8</f>
        <v>75.599999999999994</v>
      </c>
      <c r="BG7" s="64">
        <f t="shared" ref="BG7:BO7" si="14">BG8</f>
        <v>75.7</v>
      </c>
      <c r="BH7" s="64">
        <f t="shared" si="14"/>
        <v>72.3</v>
      </c>
      <c r="BI7" s="64">
        <f t="shared" si="14"/>
        <v>63.1</v>
      </c>
      <c r="BJ7" s="64">
        <f t="shared" si="14"/>
        <v>62</v>
      </c>
      <c r="BK7" s="64">
        <f t="shared" si="14"/>
        <v>37.9</v>
      </c>
      <c r="BL7" s="64">
        <f t="shared" si="14"/>
        <v>43</v>
      </c>
      <c r="BM7" s="64">
        <f t="shared" si="14"/>
        <v>47</v>
      </c>
      <c r="BN7" s="64">
        <f t="shared" si="14"/>
        <v>39.1</v>
      </c>
      <c r="BO7" s="64">
        <f t="shared" si="14"/>
        <v>-15.9</v>
      </c>
      <c r="BP7" s="61"/>
      <c r="BQ7" s="65">
        <f>BQ8</f>
        <v>76370</v>
      </c>
      <c r="BR7" s="65">
        <f t="shared" ref="BR7:BZ7" si="15">BR8</f>
        <v>75677</v>
      </c>
      <c r="BS7" s="65">
        <f t="shared" si="15"/>
        <v>60488</v>
      </c>
      <c r="BT7" s="65">
        <f t="shared" si="15"/>
        <v>38256</v>
      </c>
      <c r="BU7" s="65">
        <f t="shared" si="15"/>
        <v>25521</v>
      </c>
      <c r="BV7" s="65">
        <f t="shared" si="15"/>
        <v>26544</v>
      </c>
      <c r="BW7" s="65">
        <f t="shared" si="15"/>
        <v>25867</v>
      </c>
      <c r="BX7" s="65">
        <f t="shared" si="15"/>
        <v>29182</v>
      </c>
      <c r="BY7" s="65">
        <f t="shared" si="15"/>
        <v>25664</v>
      </c>
      <c r="BZ7" s="65">
        <f t="shared" si="15"/>
        <v>13473</v>
      </c>
      <c r="CA7" s="63"/>
      <c r="CB7" s="64" t="s">
        <v>105</v>
      </c>
      <c r="CC7" s="64" t="s">
        <v>105</v>
      </c>
      <c r="CD7" s="64" t="s">
        <v>105</v>
      </c>
      <c r="CE7" s="64" t="s">
        <v>105</v>
      </c>
      <c r="CF7" s="64" t="s">
        <v>105</v>
      </c>
      <c r="CG7" s="64" t="s">
        <v>105</v>
      </c>
      <c r="CH7" s="64" t="s">
        <v>105</v>
      </c>
      <c r="CI7" s="64" t="s">
        <v>105</v>
      </c>
      <c r="CJ7" s="64" t="s">
        <v>105</v>
      </c>
      <c r="CK7" s="64" t="s">
        <v>103</v>
      </c>
      <c r="CL7" s="61"/>
      <c r="CM7" s="63">
        <f>CM8</f>
        <v>191674</v>
      </c>
      <c r="CN7" s="63">
        <f>CN8</f>
        <v>0</v>
      </c>
      <c r="CO7" s="64" t="s">
        <v>105</v>
      </c>
      <c r="CP7" s="64" t="s">
        <v>105</v>
      </c>
      <c r="CQ7" s="64" t="s">
        <v>105</v>
      </c>
      <c r="CR7" s="64" t="s">
        <v>105</v>
      </c>
      <c r="CS7" s="64" t="s">
        <v>105</v>
      </c>
      <c r="CT7" s="64" t="s">
        <v>105</v>
      </c>
      <c r="CU7" s="64" t="s">
        <v>105</v>
      </c>
      <c r="CV7" s="64" t="s">
        <v>105</v>
      </c>
      <c r="CW7" s="64" t="s">
        <v>105</v>
      </c>
      <c r="CX7" s="64" t="s">
        <v>103</v>
      </c>
      <c r="CY7" s="61"/>
      <c r="CZ7" s="64">
        <f>CZ8</f>
        <v>137.9</v>
      </c>
      <c r="DA7" s="64">
        <f t="shared" ref="DA7:DI7" si="16">DA8</f>
        <v>126.6</v>
      </c>
      <c r="DB7" s="64">
        <f t="shared" si="16"/>
        <v>131.5</v>
      </c>
      <c r="DC7" s="64">
        <f t="shared" si="16"/>
        <v>155.19999999999999</v>
      </c>
      <c r="DD7" s="64">
        <f t="shared" si="16"/>
        <v>149.6</v>
      </c>
      <c r="DE7" s="64">
        <f t="shared" si="16"/>
        <v>134.19999999999999</v>
      </c>
      <c r="DF7" s="64">
        <f t="shared" si="16"/>
        <v>123.5</v>
      </c>
      <c r="DG7" s="64">
        <f t="shared" si="16"/>
        <v>120.7</v>
      </c>
      <c r="DH7" s="64">
        <f t="shared" si="16"/>
        <v>1646.4</v>
      </c>
      <c r="DI7" s="64">
        <f t="shared" si="16"/>
        <v>69.3</v>
      </c>
      <c r="DJ7" s="61"/>
      <c r="DK7" s="64">
        <f>DK8</f>
        <v>117.9</v>
      </c>
      <c r="DL7" s="64">
        <f t="shared" ref="DL7:DT7" si="17">DL8</f>
        <v>115.3</v>
      </c>
      <c r="DM7" s="64">
        <f t="shared" si="17"/>
        <v>147.69999999999999</v>
      </c>
      <c r="DN7" s="64">
        <f t="shared" si="17"/>
        <v>208.1</v>
      </c>
      <c r="DO7" s="64">
        <f t="shared" si="17"/>
        <v>197.1</v>
      </c>
      <c r="DP7" s="64">
        <f t="shared" si="17"/>
        <v>155.19999999999999</v>
      </c>
      <c r="DQ7" s="64">
        <f t="shared" si="17"/>
        <v>166.3</v>
      </c>
      <c r="DR7" s="64">
        <f t="shared" si="17"/>
        <v>165.5</v>
      </c>
      <c r="DS7" s="64">
        <f t="shared" si="17"/>
        <v>168.9</v>
      </c>
      <c r="DT7" s="64">
        <f t="shared" si="17"/>
        <v>140.30000000000001</v>
      </c>
      <c r="DU7" s="61"/>
    </row>
    <row r="8" spans="1:125" s="66" customFormat="1" x14ac:dyDescent="0.15">
      <c r="A8" s="49"/>
      <c r="B8" s="67">
        <v>2020</v>
      </c>
      <c r="C8" s="67">
        <v>302015</v>
      </c>
      <c r="D8" s="67">
        <v>47</v>
      </c>
      <c r="E8" s="67">
        <v>14</v>
      </c>
      <c r="F8" s="67">
        <v>0</v>
      </c>
      <c r="G8" s="67">
        <v>3</v>
      </c>
      <c r="H8" s="67" t="s">
        <v>106</v>
      </c>
      <c r="I8" s="67" t="s">
        <v>107</v>
      </c>
      <c r="J8" s="67" t="s">
        <v>108</v>
      </c>
      <c r="K8" s="67" t="s">
        <v>109</v>
      </c>
      <c r="L8" s="67" t="s">
        <v>110</v>
      </c>
      <c r="M8" s="67" t="s">
        <v>111</v>
      </c>
      <c r="N8" s="67" t="s">
        <v>112</v>
      </c>
      <c r="O8" s="68" t="s">
        <v>113</v>
      </c>
      <c r="P8" s="69" t="s">
        <v>114</v>
      </c>
      <c r="Q8" s="69" t="s">
        <v>115</v>
      </c>
      <c r="R8" s="70">
        <v>39</v>
      </c>
      <c r="S8" s="69" t="s">
        <v>116</v>
      </c>
      <c r="T8" s="69" t="s">
        <v>117</v>
      </c>
      <c r="U8" s="70">
        <v>11748</v>
      </c>
      <c r="V8" s="70">
        <v>577</v>
      </c>
      <c r="W8" s="70">
        <v>160</v>
      </c>
      <c r="X8" s="69" t="s">
        <v>118</v>
      </c>
      <c r="Y8" s="71">
        <v>257.89999999999998</v>
      </c>
      <c r="Z8" s="71">
        <v>199.5</v>
      </c>
      <c r="AA8" s="71">
        <v>221.8</v>
      </c>
      <c r="AB8" s="71">
        <v>182.9</v>
      </c>
      <c r="AC8" s="71">
        <v>148.80000000000001</v>
      </c>
      <c r="AD8" s="71">
        <v>177.7</v>
      </c>
      <c r="AE8" s="71">
        <v>216.2</v>
      </c>
      <c r="AF8" s="71">
        <v>238.9</v>
      </c>
      <c r="AG8" s="71">
        <v>238.5</v>
      </c>
      <c r="AH8" s="71">
        <v>164.9</v>
      </c>
      <c r="AI8" s="68">
        <v>630.70000000000005</v>
      </c>
      <c r="AJ8" s="71">
        <v>0.4</v>
      </c>
      <c r="AK8" s="71">
        <v>0.3</v>
      </c>
      <c r="AL8" s="71">
        <v>0.1</v>
      </c>
      <c r="AM8" s="71">
        <v>0.1</v>
      </c>
      <c r="AN8" s="71">
        <v>0</v>
      </c>
      <c r="AO8" s="71">
        <v>3.4</v>
      </c>
      <c r="AP8" s="71">
        <v>2.2999999999999998</v>
      </c>
      <c r="AQ8" s="71">
        <v>3.5</v>
      </c>
      <c r="AR8" s="71">
        <v>1.8</v>
      </c>
      <c r="AS8" s="71">
        <v>9.9</v>
      </c>
      <c r="AT8" s="68">
        <v>8.6</v>
      </c>
      <c r="AU8" s="72">
        <v>1</v>
      </c>
      <c r="AV8" s="72">
        <v>1</v>
      </c>
      <c r="AW8" s="72">
        <v>0</v>
      </c>
      <c r="AX8" s="72">
        <v>0</v>
      </c>
      <c r="AY8" s="72">
        <v>0</v>
      </c>
      <c r="AZ8" s="72">
        <v>26</v>
      </c>
      <c r="BA8" s="72">
        <v>12</v>
      </c>
      <c r="BB8" s="72">
        <v>12</v>
      </c>
      <c r="BC8" s="72">
        <v>7</v>
      </c>
      <c r="BD8" s="72">
        <v>255</v>
      </c>
      <c r="BE8" s="72">
        <v>2345</v>
      </c>
      <c r="BF8" s="71">
        <v>75.599999999999994</v>
      </c>
      <c r="BG8" s="71">
        <v>75.7</v>
      </c>
      <c r="BH8" s="71">
        <v>72.3</v>
      </c>
      <c r="BI8" s="71">
        <v>63.1</v>
      </c>
      <c r="BJ8" s="71">
        <v>62</v>
      </c>
      <c r="BK8" s="71">
        <v>37.9</v>
      </c>
      <c r="BL8" s="71">
        <v>43</v>
      </c>
      <c r="BM8" s="71">
        <v>47</v>
      </c>
      <c r="BN8" s="71">
        <v>39.1</v>
      </c>
      <c r="BO8" s="71">
        <v>-15.9</v>
      </c>
      <c r="BP8" s="68">
        <v>-65.900000000000006</v>
      </c>
      <c r="BQ8" s="72">
        <v>76370</v>
      </c>
      <c r="BR8" s="72">
        <v>75677</v>
      </c>
      <c r="BS8" s="72">
        <v>60488</v>
      </c>
      <c r="BT8" s="73">
        <v>38256</v>
      </c>
      <c r="BU8" s="73">
        <v>25521</v>
      </c>
      <c r="BV8" s="72">
        <v>26544</v>
      </c>
      <c r="BW8" s="72">
        <v>25867</v>
      </c>
      <c r="BX8" s="72">
        <v>29182</v>
      </c>
      <c r="BY8" s="72">
        <v>25664</v>
      </c>
      <c r="BZ8" s="72">
        <v>13473</v>
      </c>
      <c r="CA8" s="70">
        <v>3932</v>
      </c>
      <c r="CB8" s="71" t="s">
        <v>110</v>
      </c>
      <c r="CC8" s="71" t="s">
        <v>110</v>
      </c>
      <c r="CD8" s="71" t="s">
        <v>110</v>
      </c>
      <c r="CE8" s="71" t="s">
        <v>110</v>
      </c>
      <c r="CF8" s="71" t="s">
        <v>110</v>
      </c>
      <c r="CG8" s="71" t="s">
        <v>110</v>
      </c>
      <c r="CH8" s="71" t="s">
        <v>110</v>
      </c>
      <c r="CI8" s="71" t="s">
        <v>110</v>
      </c>
      <c r="CJ8" s="71" t="s">
        <v>110</v>
      </c>
      <c r="CK8" s="71" t="s">
        <v>110</v>
      </c>
      <c r="CL8" s="68" t="s">
        <v>110</v>
      </c>
      <c r="CM8" s="70">
        <v>191674</v>
      </c>
      <c r="CN8" s="70">
        <v>0</v>
      </c>
      <c r="CO8" s="71" t="s">
        <v>110</v>
      </c>
      <c r="CP8" s="71" t="s">
        <v>110</v>
      </c>
      <c r="CQ8" s="71" t="s">
        <v>110</v>
      </c>
      <c r="CR8" s="71" t="s">
        <v>110</v>
      </c>
      <c r="CS8" s="71" t="s">
        <v>110</v>
      </c>
      <c r="CT8" s="71" t="s">
        <v>110</v>
      </c>
      <c r="CU8" s="71" t="s">
        <v>110</v>
      </c>
      <c r="CV8" s="71" t="s">
        <v>110</v>
      </c>
      <c r="CW8" s="71" t="s">
        <v>110</v>
      </c>
      <c r="CX8" s="71" t="s">
        <v>110</v>
      </c>
      <c r="CY8" s="68" t="s">
        <v>110</v>
      </c>
      <c r="CZ8" s="71">
        <v>137.9</v>
      </c>
      <c r="DA8" s="71">
        <v>126.6</v>
      </c>
      <c r="DB8" s="71">
        <v>131.5</v>
      </c>
      <c r="DC8" s="71">
        <v>155.19999999999999</v>
      </c>
      <c r="DD8" s="71">
        <v>149.6</v>
      </c>
      <c r="DE8" s="71">
        <v>134.19999999999999</v>
      </c>
      <c r="DF8" s="71">
        <v>123.5</v>
      </c>
      <c r="DG8" s="71">
        <v>120.7</v>
      </c>
      <c r="DH8" s="71">
        <v>1646.4</v>
      </c>
      <c r="DI8" s="71">
        <v>69.3</v>
      </c>
      <c r="DJ8" s="68">
        <v>183.4</v>
      </c>
      <c r="DK8" s="71">
        <v>117.9</v>
      </c>
      <c r="DL8" s="71">
        <v>115.3</v>
      </c>
      <c r="DM8" s="71">
        <v>147.69999999999999</v>
      </c>
      <c r="DN8" s="71">
        <v>208.1</v>
      </c>
      <c r="DO8" s="71">
        <v>197.1</v>
      </c>
      <c r="DP8" s="71">
        <v>155.19999999999999</v>
      </c>
      <c r="DQ8" s="71">
        <v>166.3</v>
      </c>
      <c r="DR8" s="71">
        <v>165.5</v>
      </c>
      <c r="DS8" s="71">
        <v>168.9</v>
      </c>
      <c r="DT8" s="71">
        <v>140.30000000000001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119</v>
      </c>
      <c r="C10" s="78" t="s">
        <v>120</v>
      </c>
      <c r="D10" s="78" t="s">
        <v>121</v>
      </c>
      <c r="E10" s="78" t="s">
        <v>122</v>
      </c>
      <c r="F10" s="78" t="s">
        <v>123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和歌山市</cp:lastModifiedBy>
  <cp:lastPrinted>2022-02-02T07:57:30Z</cp:lastPrinted>
  <dcterms:created xsi:type="dcterms:W3CDTF">2021-12-17T06:06:09Z</dcterms:created>
  <dcterms:modified xsi:type="dcterms:W3CDTF">2022-02-02T07:57:35Z</dcterms:modified>
  <cp:category/>
</cp:coreProperties>
</file>