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経理課\水道経理課　財務経営班\経理課 財務班\川端\照会回答\R3\220106　公営企業等における経営比較分析表について\"/>
    </mc:Choice>
  </mc:AlternateContent>
  <workbookProtection workbookAlgorithmName="SHA-512" workbookHashValue="XwILeit/WQjLKjtz9J6M5E1zT24AXESMdVmrgsfoQIx2GaL68qMRYBNKGAYN7YMHaVD72dr0RrcKoYHa7V78jA==" workbookSaltValue="n3CMwmKNCAoCogWbwI7hAA==" workbookSpinCount="100000" lockStructure="1"/>
  <bookViews>
    <workbookView xWindow="0" yWindow="0" windowWidth="28800" windowHeight="118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W10" i="4"/>
  <c r="P10" i="4"/>
  <c r="BB8" i="4"/>
  <c r="AT8" i="4"/>
  <c r="AD8" i="4"/>
  <c r="W8" i="4"/>
  <c r="P8" i="4"/>
  <c r="B8" i="4"/>
  <c r="B6" i="4"/>
</calcChain>
</file>

<file path=xl/sharedStrings.xml><?xml version="1.0" encoding="utf-8"?>
<sst xmlns="http://schemas.openxmlformats.org/spreadsheetml/2006/main" count="275" uniqueCount="118">
  <si>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</si>
  <si>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</si>
  <si>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</si>
  <si>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</si>
  <si>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</si>
  <si>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</si>
  <si>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</si>
  <si>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</si>
  <si>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</si>
  <si>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</si>
  <si>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</si>
  <si>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</si>
  <si>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</si>
  <si>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</si>
  <si>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</si>
  <si>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</si>
  <si>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</si>
  <si>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</si>
  <si>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</si>
  <si>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</si>
  <si>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</si>
  <si>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</si>
  <si>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</si>
  <si>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</si>
  <si>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</si>
  <si>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</si>
  <si>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</si>
  <si>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</si>
  <si>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</si>
  <si>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</si>
  <si>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</si>
  <si>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</si>
  <si>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</si>
  <si>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</si>
  <si>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</si>
  <si>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</si>
  <si>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</si>
  <si>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</si>
  <si>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</si>
  <si>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</si>
  <si>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</si>
  <si>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</si>
  <si>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</si>
  <si>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</si>
  <si>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</si>
  <si>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</si>
  <si>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</si>
  <si>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</si>
  <si>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</si>
  <si>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</si>
  <si>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</si>
  <si>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</si>
  <si>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</si>
  <si>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</si>
  <si>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</si>
  <si>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</si>
  <si>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</si>
  <si>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</si>
  <si>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</si>
  <si>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</si>
  <si>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</si>
  <si>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</si>
  <si>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</si>
  <si>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</si>
  <si>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</si>
  <si>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</si>
  <si>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</si>
  <si>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</si>
  <si>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</si>
  <si>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</si>
  <si>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</si>
  <si>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</si>
  <si>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</si>
  <si>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</si>
  <si>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</si>
  <si>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</si>
  <si>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</si>
  <si>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</si>
  <si>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</si>
  <si>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</si>
  <si>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</si>
  <si>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</si>
  <si>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</si>
  <si>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</si>
  <si>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</si>
  <si>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</si>
  <si>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</si>
  <si>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</si>
  <si>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</si>
  <si>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</si>
  <si>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</si>
  <si>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</si>
  <si>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</si>
  <si>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</si>
  <si>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</si>
  <si>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</si>
  <si>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和歌山市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</si>
  <si>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</si>
  <si>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</si>
  <si>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</si>
  <si>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</si>
  <si>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</si>
  <si>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</si>
  <si>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</si>
  <si>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</si>
  <si>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</si>
  <si>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</si>
  <si>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</si>
  <si>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</si>
  <si>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</si>
  <si>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</si>
  <si>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</si>
  <si>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</si>
  <si>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</si>
  <si>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</si>
  <si>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の下水道事業は現在普及途上であるため、経営状況については他団体と比較すると依然として厳しい状況にある。今後、管渠・施設等の老朽化による維持管理費の増加や人口減少に伴う使用料収入減少により経営改善が伸び悩むと考えられることから、効率的な面整備や水洗化率の向上を図るとともに、下水道施設の計画的な改築・更新を行う必要がある。</t>
    <phoneticPr fontId="4"/>
  </si>
  <si>
    <t>　①有形固定資産減価償却率は、地方公営企業会計法適用を行った平成30年度からの減価償却率となっているため、非常に小さい値となってはいるが、増加率は他団体と比較しても大きくなっている。
　②管渠老朽化率において本市の普及率が依然として低く、未普及対策や浸水対策を中心とした事業を進めているため、管渠の老朽化対策は他団体と比較して進んでいない。
　③管渠改善率については平成30年度から上昇傾向だが、②管渠老朽化率と同様の理由により、他団体と比較しても進んでいない状況である。</t>
    <rPh sb="69" eb="71">
      <t>ゾウカ</t>
    </rPh>
    <rPh sb="71" eb="72">
      <t>リツ</t>
    </rPh>
    <rPh sb="73" eb="74">
      <t>タ</t>
    </rPh>
    <rPh sb="74" eb="76">
      <t>ダンタイ</t>
    </rPh>
    <rPh sb="77" eb="79">
      <t>ヒカク</t>
    </rPh>
    <rPh sb="82" eb="83">
      <t>オオ</t>
    </rPh>
    <rPh sb="99" eb="100">
      <t>リツ</t>
    </rPh>
    <rPh sb="104" eb="106">
      <t>ホンシ</t>
    </rPh>
    <rPh sb="183" eb="185">
      <t>ヘイセイ</t>
    </rPh>
    <rPh sb="187" eb="189">
      <t>ネンド</t>
    </rPh>
    <rPh sb="191" eb="193">
      <t>ジョウショウ</t>
    </rPh>
    <rPh sb="193" eb="195">
      <t>ケイコウ</t>
    </rPh>
    <rPh sb="206" eb="208">
      <t>ドウヨウ</t>
    </rPh>
    <rPh sb="209" eb="211">
      <t>リユウ</t>
    </rPh>
    <rPh sb="230" eb="232">
      <t>ジョウキョウ</t>
    </rPh>
    <phoneticPr fontId="4"/>
  </si>
  <si>
    <t xml:space="preserve">  ①経常収支は黒字となっている。
　②累積欠損金比率は0.00%となっている。
　③流動比率は、地方公営企業法適用前からの資金不足に伴う企業債償還額及び一時借入金が大きいため低い値となっている。
　④企業債残高対事業規模比率は、他団体と比較すると低くなっている。これは企業債残高の規模が大きいものの、一般会計負担額の割合が大きく、収益から負担すべき償還額の割合が小さいことを示している。
　⑤経費回収率は概ね100%となっている。
　⑥汚水処理原価は年々下がってはいるが他団体と比較すると高い値となっている。これは、本市下水道事業が普及途上であり、施設や管渠の流下能力に対して有収水量が少ないためである。
　⑦施設利用率についても、⑥と同様の理由により低い値となっている。整備途上である北部処理区の管渠布設や、中央・和歌川終末処理場の施設統合による施設規模適正化等の検討が必要である。
　⑧水洗化率は他都市と比べて低い値となっており、下水道接続に関する理解を得られるように啓発を続ける必要がある。また、令和元年度から算定方法の変更を行ったため減少した。</t>
    <rPh sb="124" eb="125">
      <t>ヒク</t>
    </rPh>
    <rPh sb="226" eb="228">
      <t>ネンネン</t>
    </rPh>
    <rPh sb="228" eb="229">
      <t>サ</t>
    </rPh>
    <rPh sb="236" eb="237">
      <t>タ</t>
    </rPh>
    <rPh sb="237" eb="239">
      <t>ダンタイ</t>
    </rPh>
    <rPh sb="240" eb="242">
      <t>ヒカク</t>
    </rPh>
    <rPh sb="452" eb="454">
      <t>レイワ</t>
    </rPh>
    <rPh sb="454" eb="456">
      <t>ガンネン</t>
    </rPh>
    <rPh sb="456" eb="457">
      <t>ド</t>
    </rPh>
    <rPh sb="459" eb="461">
      <t>サンテイ</t>
    </rPh>
    <rPh sb="461" eb="463">
      <t>ホウホウ</t>
    </rPh>
    <rPh sb="464" eb="466">
      <t>ヘンコウ</t>
    </rPh>
    <rPh sb="467" eb="468">
      <t>オコナ</t>
    </rPh>
    <rPh sb="472" eb="47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</si>
</sst>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0.03</c:v>
                </c:pt>
                <c:pt idx="3">
                  <c:v>7.0000000000000007E-2</c:v>
                </c:pt>
                <c:pt idx="4">
                  <c:v>0.1</c:v>
                </c:pt>
              </c:numCache>
            </c:numRef>
          </c:val>
          <c:extLst>
            <c:ext xmlns:c16="http://schemas.microsoft.com/office/drawing/2014/chart" uri="{C3380CC4-5D6E-409C-BE32-E72D297353CC}">
              <c16:uniqueId val="{00000000-3487-473A-8CA7-091EF18DDB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0.21</c:v>
                </c:pt>
                <c:pt idx="3">
                  <c:v>0.19</c:v>
                </c:pt>
                <c:pt idx="4">
                  <c:v>0.19</c:v>
                </c:pt>
              </c:numCache>
            </c:numRef>
          </c:val>
          <c:smooth val="0"/>
          <c:extLst>
            <c:ext xmlns:c16="http://schemas.microsoft.com/office/drawing/2014/chart" uri="{C3380CC4-5D6E-409C-BE32-E72D297353CC}">
              <c16:uniqueId val="{00000001-3487-473A-8CA7-091EF18DDB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46.96</c:v>
                </c:pt>
                <c:pt idx="3">
                  <c:v>43.56</c:v>
                </c:pt>
                <c:pt idx="4">
                  <c:v>43.16</c:v>
                </c:pt>
              </c:numCache>
            </c:numRef>
          </c:val>
          <c:extLst>
            <c:ext xmlns:c16="http://schemas.microsoft.com/office/drawing/2014/chart" uri="{C3380CC4-5D6E-409C-BE32-E72D297353CC}">
              <c16:uniqueId val="{00000000-F5E8-4DF0-AF07-DD420F61E70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61.93</c:v>
                </c:pt>
                <c:pt idx="3">
                  <c:v>61.32</c:v>
                </c:pt>
                <c:pt idx="4">
                  <c:v>61.7</c:v>
                </c:pt>
              </c:numCache>
            </c:numRef>
          </c:val>
          <c:smooth val="0"/>
          <c:extLst>
            <c:ext xmlns:c16="http://schemas.microsoft.com/office/drawing/2014/chart" uri="{C3380CC4-5D6E-409C-BE32-E72D297353CC}">
              <c16:uniqueId val="{00000001-F5E8-4DF0-AF07-DD420F61E70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84.6</c:v>
                </c:pt>
                <c:pt idx="3">
                  <c:v>79.400000000000006</c:v>
                </c:pt>
                <c:pt idx="4">
                  <c:v>80.760000000000005</c:v>
                </c:pt>
              </c:numCache>
            </c:numRef>
          </c:val>
          <c:extLst>
            <c:ext xmlns:c16="http://schemas.microsoft.com/office/drawing/2014/chart" uri="{C3380CC4-5D6E-409C-BE32-E72D297353CC}">
              <c16:uniqueId val="{00000000-4F99-44B4-9E11-EAFB638F55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94.45</c:v>
                </c:pt>
                <c:pt idx="3">
                  <c:v>94.58</c:v>
                </c:pt>
                <c:pt idx="4">
                  <c:v>94.56</c:v>
                </c:pt>
              </c:numCache>
            </c:numRef>
          </c:val>
          <c:smooth val="0"/>
          <c:extLst>
            <c:ext xmlns:c16="http://schemas.microsoft.com/office/drawing/2014/chart" uri="{C3380CC4-5D6E-409C-BE32-E72D297353CC}">
              <c16:uniqueId val="{00000001-4F99-44B4-9E11-EAFB638F55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105.44</c:v>
                </c:pt>
                <c:pt idx="3">
                  <c:v>105.59</c:v>
                </c:pt>
                <c:pt idx="4">
                  <c:v>104.6</c:v>
                </c:pt>
              </c:numCache>
            </c:numRef>
          </c:val>
          <c:extLst>
            <c:ext xmlns:c16="http://schemas.microsoft.com/office/drawing/2014/chart" uri="{C3380CC4-5D6E-409C-BE32-E72D297353CC}">
              <c16:uniqueId val="{00000000-B748-477D-9426-E67A179AE9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107.64</c:v>
                </c:pt>
                <c:pt idx="3">
                  <c:v>107.03</c:v>
                </c:pt>
                <c:pt idx="4">
                  <c:v>106.55</c:v>
                </c:pt>
              </c:numCache>
            </c:numRef>
          </c:val>
          <c:smooth val="0"/>
          <c:extLst>
            <c:ext xmlns:c16="http://schemas.microsoft.com/office/drawing/2014/chart" uri="{C3380CC4-5D6E-409C-BE32-E72D297353CC}">
              <c16:uniqueId val="{00000001-B748-477D-9426-E67A179AE9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3.74</c:v>
                </c:pt>
                <c:pt idx="3">
                  <c:v>7.22</c:v>
                </c:pt>
                <c:pt idx="4">
                  <c:v>10.28</c:v>
                </c:pt>
              </c:numCache>
            </c:numRef>
          </c:val>
          <c:extLst>
            <c:ext xmlns:c16="http://schemas.microsoft.com/office/drawing/2014/chart" uri="{C3380CC4-5D6E-409C-BE32-E72D297353CC}">
              <c16:uniqueId val="{00000000-99EB-420C-A4B7-AFA4BB9260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30.45</c:v>
                </c:pt>
                <c:pt idx="3">
                  <c:v>31.01</c:v>
                </c:pt>
                <c:pt idx="4">
                  <c:v>28.87</c:v>
                </c:pt>
              </c:numCache>
            </c:numRef>
          </c:val>
          <c:smooth val="0"/>
          <c:extLst>
            <c:ext xmlns:c16="http://schemas.microsoft.com/office/drawing/2014/chart" uri="{C3380CC4-5D6E-409C-BE32-E72D297353CC}">
              <c16:uniqueId val="{00000001-99EB-420C-A4B7-AFA4BB9260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8.3000000000000007</c:v>
                </c:pt>
                <c:pt idx="3">
                  <c:v>8.1999999999999993</c:v>
                </c:pt>
                <c:pt idx="4">
                  <c:v>8.44</c:v>
                </c:pt>
              </c:numCache>
            </c:numRef>
          </c:val>
          <c:extLst>
            <c:ext xmlns:c16="http://schemas.microsoft.com/office/drawing/2014/chart" uri="{C3380CC4-5D6E-409C-BE32-E72D297353CC}">
              <c16:uniqueId val="{00000000-4FBD-4159-BF29-140AA0C00DF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4.8499999999999996</c:v>
                </c:pt>
                <c:pt idx="3">
                  <c:v>4.95</c:v>
                </c:pt>
                <c:pt idx="4">
                  <c:v>5.64</c:v>
                </c:pt>
              </c:numCache>
            </c:numRef>
          </c:val>
          <c:smooth val="0"/>
          <c:extLst>
            <c:ext xmlns:c16="http://schemas.microsoft.com/office/drawing/2014/chart" uri="{C3380CC4-5D6E-409C-BE32-E72D297353CC}">
              <c16:uniqueId val="{00000001-4FBD-4159-BF29-140AA0C00DF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6B7-4D2B-91ED-A12A82961E5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9.1999999999999993</c:v>
                </c:pt>
                <c:pt idx="3">
                  <c:v>7.69</c:v>
                </c:pt>
                <c:pt idx="4">
                  <c:v>5.95</c:v>
                </c:pt>
              </c:numCache>
            </c:numRef>
          </c:val>
          <c:smooth val="0"/>
          <c:extLst>
            <c:ext xmlns:c16="http://schemas.microsoft.com/office/drawing/2014/chart" uri="{C3380CC4-5D6E-409C-BE32-E72D297353CC}">
              <c16:uniqueId val="{00000001-B6B7-4D2B-91ED-A12A82961E5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18.21</c:v>
                </c:pt>
                <c:pt idx="3">
                  <c:v>18.440000000000001</c:v>
                </c:pt>
                <c:pt idx="4">
                  <c:v>17.59</c:v>
                </c:pt>
              </c:numCache>
            </c:numRef>
          </c:val>
          <c:extLst>
            <c:ext xmlns:c16="http://schemas.microsoft.com/office/drawing/2014/chart" uri="{C3380CC4-5D6E-409C-BE32-E72D297353CC}">
              <c16:uniqueId val="{00000000-3C86-4EA5-8A8A-8F31FD027DE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72.22</c:v>
                </c:pt>
                <c:pt idx="3">
                  <c:v>73.02</c:v>
                </c:pt>
                <c:pt idx="4">
                  <c:v>72.930000000000007</c:v>
                </c:pt>
              </c:numCache>
            </c:numRef>
          </c:val>
          <c:smooth val="0"/>
          <c:extLst>
            <c:ext xmlns:c16="http://schemas.microsoft.com/office/drawing/2014/chart" uri="{C3380CC4-5D6E-409C-BE32-E72D297353CC}">
              <c16:uniqueId val="{00000001-3C86-4EA5-8A8A-8F31FD027DE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540.59</c:v>
                </c:pt>
                <c:pt idx="3">
                  <c:v>480.66</c:v>
                </c:pt>
                <c:pt idx="4">
                  <c:v>528.37</c:v>
                </c:pt>
              </c:numCache>
            </c:numRef>
          </c:val>
          <c:extLst>
            <c:ext xmlns:c16="http://schemas.microsoft.com/office/drawing/2014/chart" uri="{C3380CC4-5D6E-409C-BE32-E72D297353CC}">
              <c16:uniqueId val="{00000000-763C-4CB7-AA3A-C3B3042E416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730.93</c:v>
                </c:pt>
                <c:pt idx="3">
                  <c:v>708.89</c:v>
                </c:pt>
                <c:pt idx="4">
                  <c:v>730.52</c:v>
                </c:pt>
              </c:numCache>
            </c:numRef>
          </c:val>
          <c:smooth val="0"/>
          <c:extLst>
            <c:ext xmlns:c16="http://schemas.microsoft.com/office/drawing/2014/chart" uri="{C3380CC4-5D6E-409C-BE32-E72D297353CC}">
              <c16:uniqueId val="{00000001-763C-4CB7-AA3A-C3B3042E416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97.16</c:v>
                </c:pt>
                <c:pt idx="3">
                  <c:v>99.02</c:v>
                </c:pt>
                <c:pt idx="4">
                  <c:v>99.17</c:v>
                </c:pt>
              </c:numCache>
            </c:numRef>
          </c:val>
          <c:extLst>
            <c:ext xmlns:c16="http://schemas.microsoft.com/office/drawing/2014/chart" uri="{C3380CC4-5D6E-409C-BE32-E72D297353CC}">
              <c16:uniqueId val="{00000000-9768-4D0F-8FD9-F93F826DF7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98.09</c:v>
                </c:pt>
                <c:pt idx="3">
                  <c:v>97.91</c:v>
                </c:pt>
                <c:pt idx="4">
                  <c:v>98.61</c:v>
                </c:pt>
              </c:numCache>
            </c:numRef>
          </c:val>
          <c:smooth val="0"/>
          <c:extLst>
            <c:ext xmlns:c16="http://schemas.microsoft.com/office/drawing/2014/chart" uri="{C3380CC4-5D6E-409C-BE32-E72D297353CC}">
              <c16:uniqueId val="{00000001-9768-4D0F-8FD9-F93F826DF7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185.7</c:v>
                </c:pt>
                <c:pt idx="3">
                  <c:v>181.62</c:v>
                </c:pt>
                <c:pt idx="4">
                  <c:v>178.31</c:v>
                </c:pt>
              </c:numCache>
            </c:numRef>
          </c:val>
          <c:extLst>
            <c:ext xmlns:c16="http://schemas.microsoft.com/office/drawing/2014/chart" uri="{C3380CC4-5D6E-409C-BE32-E72D297353CC}">
              <c16:uniqueId val="{00000000-998A-4D0F-932F-0879A1A93E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146.08000000000001</c:v>
                </c:pt>
                <c:pt idx="3">
                  <c:v>144.11000000000001</c:v>
                </c:pt>
                <c:pt idx="4">
                  <c:v>141.24</c:v>
                </c:pt>
              </c:numCache>
            </c:numRef>
          </c:val>
          <c:smooth val="0"/>
          <c:extLst>
            <c:ext xmlns:c16="http://schemas.microsoft.com/office/drawing/2014/chart" uri="{C3380CC4-5D6E-409C-BE32-E72D297353CC}">
              <c16:uniqueId val="{00000001-998A-4D0F-932F-0879A1A93E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和歌山県　和歌山市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9">
        <f>データ!S6</f>
        <v>365166</v>
      </c>
      <c r="AM8" s="69"/>
      <c r="AN8" s="69"/>
      <c r="AO8" s="69"/>
      <c r="AP8" s="69"/>
      <c r="AQ8" s="69"/>
      <c r="AR8" s="69"/>
      <c r="AS8" s="69"/>
      <c r="AT8" s="68">
        <f>データ!T6</f>
        <v>208.85</v>
      </c>
      <c r="AU8" s="68"/>
      <c r="AV8" s="68"/>
      <c r="AW8" s="68"/>
      <c r="AX8" s="68"/>
      <c r="AY8" s="68"/>
      <c r="AZ8" s="68"/>
      <c r="BA8" s="68"/>
      <c r="BB8" s="68">
        <f>データ!U6</f>
        <v>1748.46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48.69</v>
      </c>
      <c r="J10" s="68"/>
      <c r="K10" s="68"/>
      <c r="L10" s="68"/>
      <c r="M10" s="68"/>
      <c r="N10" s="68"/>
      <c r="O10" s="68"/>
      <c r="P10" s="68">
        <f>データ!P6</f>
        <v>38.14</v>
      </c>
      <c r="Q10" s="68"/>
      <c r="R10" s="68"/>
      <c r="S10" s="68"/>
      <c r="T10" s="68"/>
      <c r="U10" s="68"/>
      <c r="V10" s="68"/>
      <c r="W10" s="68">
        <f>データ!Q6</f>
        <v>66.91</v>
      </c>
      <c r="X10" s="68"/>
      <c r="Y10" s="68"/>
      <c r="Z10" s="68"/>
      <c r="AA10" s="68"/>
      <c r="AB10" s="68"/>
      <c r="AC10" s="68"/>
      <c r="AD10" s="69">
        <f>データ!R6</f>
        <v>3139</v>
      </c>
      <c r="AE10" s="69"/>
      <c r="AF10" s="69"/>
      <c r="AG10" s="69"/>
      <c r="AH10" s="69"/>
      <c r="AI10" s="69"/>
      <c r="AJ10" s="69"/>
      <c r="AK10" s="2"/>
      <c r="AL10" s="69">
        <f>データ!V6</f>
        <v>138918</v>
      </c>
      <c r="AM10" s="69"/>
      <c r="AN10" s="69"/>
      <c r="AO10" s="69"/>
      <c r="AP10" s="69"/>
      <c r="AQ10" s="69"/>
      <c r="AR10" s="69"/>
      <c r="AS10" s="69"/>
      <c r="AT10" s="68">
        <f>データ!W6</f>
        <v>24.2</v>
      </c>
      <c r="AU10" s="68"/>
      <c r="AV10" s="68"/>
      <c r="AW10" s="68"/>
      <c r="AX10" s="68"/>
      <c r="AY10" s="68"/>
      <c r="AZ10" s="68"/>
      <c r="BA10" s="68"/>
      <c r="BB10" s="68">
        <f>データ!X6</f>
        <v>5740.41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OUgz8C83Hst4ovyriMWKdvjqO/DtOO8FaSHlVMArePcV+dD9xSwn2Sw9Chy776zMNiCNYU9Vp5LUqXT12wIBQw==" saltValue="fenL6Ta+rUb9PlNoZ4x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302015</v>
      </c>
      <c r="D6" s="33">
        <f t="shared" si="3"/>
        <v>46</v>
      </c>
      <c r="E6" s="33">
        <f t="shared" si="3"/>
        <v>17</v>
      </c>
      <c r="F6" s="33">
        <f t="shared" si="3"/>
        <v>1</v>
      </c>
      <c r="G6" s="33">
        <f t="shared" si="3"/>
        <v>0</v>
      </c>
      <c r="H6" s="33" t="str">
        <f t="shared" si="3"/>
        <v>和歌山県　和歌山市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48.69</v>
      </c>
      <c r="P6" s="34">
        <f t="shared" si="3"/>
        <v>38.14</v>
      </c>
      <c r="Q6" s="34">
        <f t="shared" si="3"/>
        <v>66.91</v>
      </c>
      <c r="R6" s="34">
        <f t="shared" si="3"/>
        <v>3139</v>
      </c>
      <c r="S6" s="34">
        <f t="shared" si="3"/>
        <v>365166</v>
      </c>
      <c r="T6" s="34">
        <f t="shared" si="3"/>
        <v>208.85</v>
      </c>
      <c r="U6" s="34">
        <f t="shared" si="3"/>
        <v>1748.46</v>
      </c>
      <c r="V6" s="34">
        <f t="shared" si="3"/>
        <v>138918</v>
      </c>
      <c r="W6" s="34">
        <f t="shared" si="3"/>
        <v>24.2</v>
      </c>
      <c r="X6" s="34">
        <f t="shared" si="3"/>
        <v>5740.41</v>
      </c>
      <c r="Y6" s="35" t="str">
        <f>IF(Y7="",NA(),Y7)</f>
        <v>-</v>
      </c>
      <c r="Z6" s="35" t="str">
        <f t="shared" ref="Z6:AH6" si="4">IF(Z7="",NA(),Z7)</f>
        <v>-</v>
      </c>
      <c r="AA6" s="35">
        <f t="shared" si="4"/>
        <v>105.44</v>
      </c>
      <c r="AB6" s="35">
        <f t="shared" si="4"/>
        <v>105.59</v>
      </c>
      <c r="AC6" s="35">
        <f t="shared" si="4"/>
        <v>104.6</v>
      </c>
      <c r="AD6" s="35" t="str">
        <f t="shared" si="4"/>
        <v>-</v>
      </c>
      <c r="AE6" s="35" t="str">
        <f t="shared" si="4"/>
        <v>-</v>
      </c>
      <c r="AF6" s="35">
        <f t="shared" si="4"/>
        <v>107.64</v>
      </c>
      <c r="AG6" s="35">
        <f t="shared" si="4"/>
        <v>107.03</v>
      </c>
      <c r="AH6" s="35">
        <f t="shared" si="4"/>
        <v>106.55</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9.1999999999999993</v>
      </c>
      <c r="AR6" s="35">
        <f t="shared" si="5"/>
        <v>7.69</v>
      </c>
      <c r="AS6" s="35">
        <f t="shared" si="5"/>
        <v>5.95</v>
      </c>
      <c r="AT6" s="34" t="str">
        <f>IF(AT7="","",IF(AT7="-","【-】","【"&amp;SUBSTITUTE(TEXT(AT7,"#,##0.00"),"-","△")&amp;"】"))</f>
        <v>【3.64】</v>
      </c>
      <c r="AU6" s="35" t="str">
        <f>IF(AU7="",NA(),AU7)</f>
        <v>-</v>
      </c>
      <c r="AV6" s="35" t="str">
        <f t="shared" ref="AV6:BD6" si="6">IF(AV7="",NA(),AV7)</f>
        <v>-</v>
      </c>
      <c r="AW6" s="35">
        <f t="shared" si="6"/>
        <v>18.21</v>
      </c>
      <c r="AX6" s="35">
        <f t="shared" si="6"/>
        <v>18.440000000000001</v>
      </c>
      <c r="AY6" s="35">
        <f t="shared" si="6"/>
        <v>17.59</v>
      </c>
      <c r="AZ6" s="35" t="str">
        <f t="shared" si="6"/>
        <v>-</v>
      </c>
      <c r="BA6" s="35" t="str">
        <f t="shared" si="6"/>
        <v>-</v>
      </c>
      <c r="BB6" s="35">
        <f t="shared" si="6"/>
        <v>72.22</v>
      </c>
      <c r="BC6" s="35">
        <f t="shared" si="6"/>
        <v>73.02</v>
      </c>
      <c r="BD6" s="35">
        <f t="shared" si="6"/>
        <v>72.930000000000007</v>
      </c>
      <c r="BE6" s="34" t="str">
        <f>IF(BE7="","",IF(BE7="-","【-】","【"&amp;SUBSTITUTE(TEXT(BE7,"#,##0.00"),"-","△")&amp;"】"))</f>
        <v>【67.52】</v>
      </c>
      <c r="BF6" s="35" t="str">
        <f>IF(BF7="",NA(),BF7)</f>
        <v>-</v>
      </c>
      <c r="BG6" s="35" t="str">
        <f t="shared" ref="BG6:BO6" si="7">IF(BG7="",NA(),BG7)</f>
        <v>-</v>
      </c>
      <c r="BH6" s="35">
        <f t="shared" si="7"/>
        <v>540.59</v>
      </c>
      <c r="BI6" s="35">
        <f t="shared" si="7"/>
        <v>480.66</v>
      </c>
      <c r="BJ6" s="35">
        <f t="shared" si="7"/>
        <v>528.37</v>
      </c>
      <c r="BK6" s="35" t="str">
        <f t="shared" si="7"/>
        <v>-</v>
      </c>
      <c r="BL6" s="35" t="str">
        <f t="shared" si="7"/>
        <v>-</v>
      </c>
      <c r="BM6" s="35">
        <f t="shared" si="7"/>
        <v>730.93</v>
      </c>
      <c r="BN6" s="35">
        <f t="shared" si="7"/>
        <v>708.89</v>
      </c>
      <c r="BO6" s="35">
        <f t="shared" si="7"/>
        <v>730.52</v>
      </c>
      <c r="BP6" s="34" t="str">
        <f>IF(BP7="","",IF(BP7="-","【-】","【"&amp;SUBSTITUTE(TEXT(BP7,"#,##0.00"),"-","△")&amp;"】"))</f>
        <v>【705.21】</v>
      </c>
      <c r="BQ6" s="35" t="str">
        <f>IF(BQ7="",NA(),BQ7)</f>
        <v>-</v>
      </c>
      <c r="BR6" s="35" t="str">
        <f t="shared" ref="BR6:BZ6" si="8">IF(BR7="",NA(),BR7)</f>
        <v>-</v>
      </c>
      <c r="BS6" s="35">
        <f t="shared" si="8"/>
        <v>97.16</v>
      </c>
      <c r="BT6" s="35">
        <f t="shared" si="8"/>
        <v>99.02</v>
      </c>
      <c r="BU6" s="35">
        <f t="shared" si="8"/>
        <v>99.17</v>
      </c>
      <c r="BV6" s="35" t="str">
        <f t="shared" si="8"/>
        <v>-</v>
      </c>
      <c r="BW6" s="35" t="str">
        <f t="shared" si="8"/>
        <v>-</v>
      </c>
      <c r="BX6" s="35">
        <f t="shared" si="8"/>
        <v>98.09</v>
      </c>
      <c r="BY6" s="35">
        <f t="shared" si="8"/>
        <v>97.91</v>
      </c>
      <c r="BZ6" s="35">
        <f t="shared" si="8"/>
        <v>98.61</v>
      </c>
      <c r="CA6" s="34" t="str">
        <f>IF(CA7="","",IF(CA7="-","【-】","【"&amp;SUBSTITUTE(TEXT(CA7,"#,##0.00"),"-","△")&amp;"】"))</f>
        <v>【98.96】</v>
      </c>
      <c r="CB6" s="35" t="str">
        <f>IF(CB7="",NA(),CB7)</f>
        <v>-</v>
      </c>
      <c r="CC6" s="35" t="str">
        <f t="shared" ref="CC6:CK6" si="9">IF(CC7="",NA(),CC7)</f>
        <v>-</v>
      </c>
      <c r="CD6" s="35">
        <f t="shared" si="9"/>
        <v>185.7</v>
      </c>
      <c r="CE6" s="35">
        <f t="shared" si="9"/>
        <v>181.62</v>
      </c>
      <c r="CF6" s="35">
        <f t="shared" si="9"/>
        <v>178.31</v>
      </c>
      <c r="CG6" s="35" t="str">
        <f t="shared" si="9"/>
        <v>-</v>
      </c>
      <c r="CH6" s="35" t="str">
        <f t="shared" si="9"/>
        <v>-</v>
      </c>
      <c r="CI6" s="35">
        <f t="shared" si="9"/>
        <v>146.08000000000001</v>
      </c>
      <c r="CJ6" s="35">
        <f t="shared" si="9"/>
        <v>144.11000000000001</v>
      </c>
      <c r="CK6" s="35">
        <f t="shared" si="9"/>
        <v>141.24</v>
      </c>
      <c r="CL6" s="34" t="str">
        <f>IF(CL7="","",IF(CL7="-","【-】","【"&amp;SUBSTITUTE(TEXT(CL7,"#,##0.00"),"-","△")&amp;"】"))</f>
        <v>【134.52】</v>
      </c>
      <c r="CM6" s="35" t="str">
        <f>IF(CM7="",NA(),CM7)</f>
        <v>-</v>
      </c>
      <c r="CN6" s="35" t="str">
        <f t="shared" ref="CN6:CV6" si="10">IF(CN7="",NA(),CN7)</f>
        <v>-</v>
      </c>
      <c r="CO6" s="35">
        <f t="shared" si="10"/>
        <v>46.96</v>
      </c>
      <c r="CP6" s="35">
        <f t="shared" si="10"/>
        <v>43.56</v>
      </c>
      <c r="CQ6" s="35">
        <f t="shared" si="10"/>
        <v>43.16</v>
      </c>
      <c r="CR6" s="35" t="str">
        <f t="shared" si="10"/>
        <v>-</v>
      </c>
      <c r="CS6" s="35" t="str">
        <f t="shared" si="10"/>
        <v>-</v>
      </c>
      <c r="CT6" s="35">
        <f t="shared" si="10"/>
        <v>61.93</v>
      </c>
      <c r="CU6" s="35">
        <f t="shared" si="10"/>
        <v>61.32</v>
      </c>
      <c r="CV6" s="35">
        <f t="shared" si="10"/>
        <v>61.7</v>
      </c>
      <c r="CW6" s="34" t="str">
        <f>IF(CW7="","",IF(CW7="-","【-】","【"&amp;SUBSTITUTE(TEXT(CW7,"#,##0.00"),"-","△")&amp;"】"))</f>
        <v>【59.57】</v>
      </c>
      <c r="CX6" s="35" t="str">
        <f>IF(CX7="",NA(),CX7)</f>
        <v>-</v>
      </c>
      <c r="CY6" s="35" t="str">
        <f t="shared" ref="CY6:DG6" si="11">IF(CY7="",NA(),CY7)</f>
        <v>-</v>
      </c>
      <c r="CZ6" s="35">
        <f t="shared" si="11"/>
        <v>84.6</v>
      </c>
      <c r="DA6" s="35">
        <f t="shared" si="11"/>
        <v>79.400000000000006</v>
      </c>
      <c r="DB6" s="35">
        <f t="shared" si="11"/>
        <v>80.760000000000005</v>
      </c>
      <c r="DC6" s="35" t="str">
        <f t="shared" si="11"/>
        <v>-</v>
      </c>
      <c r="DD6" s="35" t="str">
        <f t="shared" si="11"/>
        <v>-</v>
      </c>
      <c r="DE6" s="35">
        <f t="shared" si="11"/>
        <v>94.45</v>
      </c>
      <c r="DF6" s="35">
        <f t="shared" si="11"/>
        <v>94.58</v>
      </c>
      <c r="DG6" s="35">
        <f t="shared" si="11"/>
        <v>94.56</v>
      </c>
      <c r="DH6" s="34" t="str">
        <f>IF(DH7="","",IF(DH7="-","【-】","【"&amp;SUBSTITUTE(TEXT(DH7,"#,##0.00"),"-","△")&amp;"】"))</f>
        <v>【95.57】</v>
      </c>
      <c r="DI6" s="35" t="str">
        <f>IF(DI7="",NA(),DI7)</f>
        <v>-</v>
      </c>
      <c r="DJ6" s="35" t="str">
        <f t="shared" ref="DJ6:DR6" si="12">IF(DJ7="",NA(),DJ7)</f>
        <v>-</v>
      </c>
      <c r="DK6" s="35">
        <f t="shared" si="12"/>
        <v>3.74</v>
      </c>
      <c r="DL6" s="35">
        <f t="shared" si="12"/>
        <v>7.22</v>
      </c>
      <c r="DM6" s="35">
        <f t="shared" si="12"/>
        <v>10.28</v>
      </c>
      <c r="DN6" s="35" t="str">
        <f t="shared" si="12"/>
        <v>-</v>
      </c>
      <c r="DO6" s="35" t="str">
        <f t="shared" si="12"/>
        <v>-</v>
      </c>
      <c r="DP6" s="35">
        <f t="shared" si="12"/>
        <v>30.45</v>
      </c>
      <c r="DQ6" s="35">
        <f t="shared" si="12"/>
        <v>31.01</v>
      </c>
      <c r="DR6" s="35">
        <f t="shared" si="12"/>
        <v>28.87</v>
      </c>
      <c r="DS6" s="34" t="str">
        <f>IF(DS7="","",IF(DS7="-","【-】","【"&amp;SUBSTITUTE(TEXT(DS7,"#,##0.00"),"-","△")&amp;"】"))</f>
        <v>【36.52】</v>
      </c>
      <c r="DT6" s="35" t="str">
        <f>IF(DT7="",NA(),DT7)</f>
        <v>-</v>
      </c>
      <c r="DU6" s="35" t="str">
        <f t="shared" ref="DU6:EC6" si="13">IF(DU7="",NA(),DU7)</f>
        <v>-</v>
      </c>
      <c r="DV6" s="35">
        <f t="shared" si="13"/>
        <v>8.3000000000000007</v>
      </c>
      <c r="DW6" s="35">
        <f t="shared" si="13"/>
        <v>8.1999999999999993</v>
      </c>
      <c r="DX6" s="35">
        <f t="shared" si="13"/>
        <v>8.44</v>
      </c>
      <c r="DY6" s="35" t="str">
        <f t="shared" si="13"/>
        <v>-</v>
      </c>
      <c r="DZ6" s="35" t="str">
        <f t="shared" si="13"/>
        <v>-</v>
      </c>
      <c r="EA6" s="35">
        <f t="shared" si="13"/>
        <v>4.8499999999999996</v>
      </c>
      <c r="EB6" s="35">
        <f t="shared" si="13"/>
        <v>4.95</v>
      </c>
      <c r="EC6" s="35">
        <f t="shared" si="13"/>
        <v>5.64</v>
      </c>
      <c r="ED6" s="34" t="str">
        <f>IF(ED7="","",IF(ED7="-","【-】","【"&amp;SUBSTITUTE(TEXT(ED7,"#,##0.00"),"-","△")&amp;"】"))</f>
        <v>【5.72】</v>
      </c>
      <c r="EE6" s="35" t="str">
        <f>IF(EE7="",NA(),EE7)</f>
        <v>-</v>
      </c>
      <c r="EF6" s="35" t="str">
        <f t="shared" ref="EF6:EN6" si="14">IF(EF7="",NA(),EF7)</f>
        <v>-</v>
      </c>
      <c r="EG6" s="35">
        <f t="shared" si="14"/>
        <v>0.03</v>
      </c>
      <c r="EH6" s="35">
        <f t="shared" si="14"/>
        <v>7.0000000000000007E-2</v>
      </c>
      <c r="EI6" s="35">
        <f t="shared" si="14"/>
        <v>0.1</v>
      </c>
      <c r="EJ6" s="35" t="str">
        <f t="shared" si="14"/>
        <v>-</v>
      </c>
      <c r="EK6" s="35" t="str">
        <f t="shared" si="14"/>
        <v>-</v>
      </c>
      <c r="EL6" s="35">
        <f t="shared" si="14"/>
        <v>0.21</v>
      </c>
      <c r="EM6" s="35">
        <f t="shared" si="14"/>
        <v>0.19</v>
      </c>
      <c r="EN6" s="35">
        <f t="shared" si="14"/>
        <v>0.19</v>
      </c>
      <c r="EO6" s="34" t="str">
        <f>IF(EO7="","",IF(EO7="-","【-】","【"&amp;SUBSTITUTE(TEXT(EO7,"#,##0.00"),"-","△")&amp;"】"))</f>
        <v>【0.30】</v>
      </c>
    </row>
    <row r="7" spans="1:148" s="36" customFormat="1" x14ac:dyDescent="0.15">
      <c r="A7" s="28"/>
      <c r="B7" s="37">
        <v>2020</v>
      </c>
      <c r="C7" s="37">
        <v>302015</v>
      </c>
      <c r="D7" s="37">
        <v>46</v>
      </c>
      <c r="E7" s="37">
        <v>17</v>
      </c>
      <c r="F7" s="37">
        <v>1</v>
      </c>
      <c r="G7" s="37">
        <v>0</v>
      </c>
      <c r="H7" s="37" t="s">
        <v>96</v>
      </c>
      <c r="I7" s="37" t="s">
        <v>97</v>
      </c>
      <c r="J7" s="37" t="s">
        <v>98</v>
      </c>
      <c r="K7" s="37" t="s">
        <v>99</v>
      </c>
      <c r="L7" s="37" t="s">
        <v>100</v>
      </c>
      <c r="M7" s="37" t="s">
        <v>101</v>
      </c>
      <c r="N7" s="38" t="s">
        <v>102</v>
      </c>
      <c r="O7" s="38">
        <v>48.69</v>
      </c>
      <c r="P7" s="38">
        <v>38.14</v>
      </c>
      <c r="Q7" s="38">
        <v>66.91</v>
      </c>
      <c r="R7" s="38">
        <v>3139</v>
      </c>
      <c r="S7" s="38">
        <v>365166</v>
      </c>
      <c r="T7" s="38">
        <v>208.85</v>
      </c>
      <c r="U7" s="38">
        <v>1748.46</v>
      </c>
      <c r="V7" s="38">
        <v>138918</v>
      </c>
      <c r="W7" s="38">
        <v>24.2</v>
      </c>
      <c r="X7" s="38">
        <v>5740.41</v>
      </c>
      <c r="Y7" s="38" t="s">
        <v>102</v>
      </c>
      <c r="Z7" s="38" t="s">
        <v>102</v>
      </c>
      <c r="AA7" s="38">
        <v>105.44</v>
      </c>
      <c r="AB7" s="38">
        <v>105.59</v>
      </c>
      <c r="AC7" s="38">
        <v>104.6</v>
      </c>
      <c r="AD7" s="38" t="s">
        <v>102</v>
      </c>
      <c r="AE7" s="38" t="s">
        <v>102</v>
      </c>
      <c r="AF7" s="38">
        <v>107.64</v>
      </c>
      <c r="AG7" s="38">
        <v>107.03</v>
      </c>
      <c r="AH7" s="38">
        <v>106.55</v>
      </c>
      <c r="AI7" s="38">
        <v>106.67</v>
      </c>
      <c r="AJ7" s="38" t="s">
        <v>102</v>
      </c>
      <c r="AK7" s="38" t="s">
        <v>102</v>
      </c>
      <c r="AL7" s="38">
        <v>0</v>
      </c>
      <c r="AM7" s="38">
        <v>0</v>
      </c>
      <c r="AN7" s="38">
        <v>0</v>
      </c>
      <c r="AO7" s="38" t="s">
        <v>102</v>
      </c>
      <c r="AP7" s="38" t="s">
        <v>102</v>
      </c>
      <c r="AQ7" s="38">
        <v>9.1999999999999993</v>
      </c>
      <c r="AR7" s="38">
        <v>7.69</v>
      </c>
      <c r="AS7" s="38">
        <v>5.95</v>
      </c>
      <c r="AT7" s="38">
        <v>3.64</v>
      </c>
      <c r="AU7" s="38" t="s">
        <v>102</v>
      </c>
      <c r="AV7" s="38" t="s">
        <v>102</v>
      </c>
      <c r="AW7" s="38">
        <v>18.21</v>
      </c>
      <c r="AX7" s="38">
        <v>18.440000000000001</v>
      </c>
      <c r="AY7" s="38">
        <v>17.59</v>
      </c>
      <c r="AZ7" s="38" t="s">
        <v>102</v>
      </c>
      <c r="BA7" s="38" t="s">
        <v>102</v>
      </c>
      <c r="BB7" s="38">
        <v>72.22</v>
      </c>
      <c r="BC7" s="38">
        <v>73.02</v>
      </c>
      <c r="BD7" s="38">
        <v>72.930000000000007</v>
      </c>
      <c r="BE7" s="38">
        <v>67.52</v>
      </c>
      <c r="BF7" s="38" t="s">
        <v>102</v>
      </c>
      <c r="BG7" s="38" t="s">
        <v>102</v>
      </c>
      <c r="BH7" s="38">
        <v>540.59</v>
      </c>
      <c r="BI7" s="38">
        <v>480.66</v>
      </c>
      <c r="BJ7" s="38">
        <v>528.37</v>
      </c>
      <c r="BK7" s="38" t="s">
        <v>102</v>
      </c>
      <c r="BL7" s="38" t="s">
        <v>102</v>
      </c>
      <c r="BM7" s="38">
        <v>730.93</v>
      </c>
      <c r="BN7" s="38">
        <v>708.89</v>
      </c>
      <c r="BO7" s="38">
        <v>730.52</v>
      </c>
      <c r="BP7" s="38">
        <v>705.21</v>
      </c>
      <c r="BQ7" s="38" t="s">
        <v>102</v>
      </c>
      <c r="BR7" s="38" t="s">
        <v>102</v>
      </c>
      <c r="BS7" s="38">
        <v>97.16</v>
      </c>
      <c r="BT7" s="38">
        <v>99.02</v>
      </c>
      <c r="BU7" s="38">
        <v>99.17</v>
      </c>
      <c r="BV7" s="38" t="s">
        <v>102</v>
      </c>
      <c r="BW7" s="38" t="s">
        <v>102</v>
      </c>
      <c r="BX7" s="38">
        <v>98.09</v>
      </c>
      <c r="BY7" s="38">
        <v>97.91</v>
      </c>
      <c r="BZ7" s="38">
        <v>98.61</v>
      </c>
      <c r="CA7" s="38">
        <v>98.96</v>
      </c>
      <c r="CB7" s="38" t="s">
        <v>102</v>
      </c>
      <c r="CC7" s="38" t="s">
        <v>102</v>
      </c>
      <c r="CD7" s="38">
        <v>185.7</v>
      </c>
      <c r="CE7" s="38">
        <v>181.62</v>
      </c>
      <c r="CF7" s="38">
        <v>178.31</v>
      </c>
      <c r="CG7" s="38" t="s">
        <v>102</v>
      </c>
      <c r="CH7" s="38" t="s">
        <v>102</v>
      </c>
      <c r="CI7" s="38">
        <v>146.08000000000001</v>
      </c>
      <c r="CJ7" s="38">
        <v>144.11000000000001</v>
      </c>
      <c r="CK7" s="38">
        <v>141.24</v>
      </c>
      <c r="CL7" s="38">
        <v>134.52000000000001</v>
      </c>
      <c r="CM7" s="38" t="s">
        <v>102</v>
      </c>
      <c r="CN7" s="38" t="s">
        <v>102</v>
      </c>
      <c r="CO7" s="38">
        <v>46.96</v>
      </c>
      <c r="CP7" s="38">
        <v>43.56</v>
      </c>
      <c r="CQ7" s="38">
        <v>43.16</v>
      </c>
      <c r="CR7" s="38" t="s">
        <v>102</v>
      </c>
      <c r="CS7" s="38" t="s">
        <v>102</v>
      </c>
      <c r="CT7" s="38">
        <v>61.93</v>
      </c>
      <c r="CU7" s="38">
        <v>61.32</v>
      </c>
      <c r="CV7" s="38">
        <v>61.7</v>
      </c>
      <c r="CW7" s="38">
        <v>59.57</v>
      </c>
      <c r="CX7" s="38" t="s">
        <v>102</v>
      </c>
      <c r="CY7" s="38" t="s">
        <v>102</v>
      </c>
      <c r="CZ7" s="38">
        <v>84.6</v>
      </c>
      <c r="DA7" s="38">
        <v>79.400000000000006</v>
      </c>
      <c r="DB7" s="38">
        <v>80.760000000000005</v>
      </c>
      <c r="DC7" s="38" t="s">
        <v>102</v>
      </c>
      <c r="DD7" s="38" t="s">
        <v>102</v>
      </c>
      <c r="DE7" s="38">
        <v>94.45</v>
      </c>
      <c r="DF7" s="38">
        <v>94.58</v>
      </c>
      <c r="DG7" s="38">
        <v>94.56</v>
      </c>
      <c r="DH7" s="38">
        <v>95.57</v>
      </c>
      <c r="DI7" s="38" t="s">
        <v>102</v>
      </c>
      <c r="DJ7" s="38" t="s">
        <v>102</v>
      </c>
      <c r="DK7" s="38">
        <v>3.74</v>
      </c>
      <c r="DL7" s="38">
        <v>7.22</v>
      </c>
      <c r="DM7" s="38">
        <v>10.28</v>
      </c>
      <c r="DN7" s="38" t="s">
        <v>102</v>
      </c>
      <c r="DO7" s="38" t="s">
        <v>102</v>
      </c>
      <c r="DP7" s="38">
        <v>30.45</v>
      </c>
      <c r="DQ7" s="38">
        <v>31.01</v>
      </c>
      <c r="DR7" s="38">
        <v>28.87</v>
      </c>
      <c r="DS7" s="38">
        <v>36.520000000000003</v>
      </c>
      <c r="DT7" s="38" t="s">
        <v>102</v>
      </c>
      <c r="DU7" s="38" t="s">
        <v>102</v>
      </c>
      <c r="DV7" s="38">
        <v>8.3000000000000007</v>
      </c>
      <c r="DW7" s="38">
        <v>8.1999999999999993</v>
      </c>
      <c r="DX7" s="38">
        <v>8.44</v>
      </c>
      <c r="DY7" s="38" t="s">
        <v>102</v>
      </c>
      <c r="DZ7" s="38" t="s">
        <v>102</v>
      </c>
      <c r="EA7" s="38">
        <v>4.8499999999999996</v>
      </c>
      <c r="EB7" s="38">
        <v>4.95</v>
      </c>
      <c r="EC7" s="38">
        <v>5.64</v>
      </c>
      <c r="ED7" s="38">
        <v>5.72</v>
      </c>
      <c r="EE7" s="38" t="s">
        <v>102</v>
      </c>
      <c r="EF7" s="38" t="s">
        <v>102</v>
      </c>
      <c r="EG7" s="38">
        <v>0.03</v>
      </c>
      <c r="EH7" s="38">
        <v>7.0000000000000007E-2</v>
      </c>
      <c r="EI7" s="38">
        <v>0.1</v>
      </c>
      <c r="EJ7" s="38" t="s">
        <v>102</v>
      </c>
      <c r="EK7" s="38" t="s">
        <v>102</v>
      </c>
      <c r="EL7" s="38">
        <v>0.21</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和歌山市</cp:lastModifiedBy>
  <cp:lastPrinted>2022-01-31T11:32:15Z</cp:lastPrinted>
  <dcterms:created xsi:type="dcterms:W3CDTF">2021-12-03T07:16:43Z</dcterms:created>
  <dcterms:modified xsi:type="dcterms:W3CDTF">2022-01-31T11:33:31Z</dcterms:modified>
  <cp:category/>
</cp:coreProperties>
</file>