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43 経営比較分析表\令和02年度\210108_【本調査】経営比較分析表の分析等について（依頼）\03団体回答\28 古座川町\"/>
    </mc:Choice>
  </mc:AlternateContent>
  <workbookProtection workbookAlgorithmName="SHA-512" workbookHashValue="DaLEItJfOoxQII78EVbSwfmI5w47rwudVi45Xh3w08EpdVIShkjGutOV4jGUIhlkeACQq1/7p+H2m+IM9QsbVQ==" workbookSaltValue="2ZGcduzQT4UvcdxncpLO1Q==" workbookSpinCount="100000" lockStructure="1"/>
  <bookViews>
    <workbookView xWindow="-105" yWindow="-105" windowWidth="23250" windowHeight="12570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J85" i="4"/>
  <c r="E85" i="4"/>
  <c r="BB10" i="4"/>
  <c r="AL10" i="4"/>
  <c r="W10" i="4"/>
  <c r="I10" i="4"/>
  <c r="BB8" i="4"/>
  <c r="AT8" i="4"/>
  <c r="AL8" i="4"/>
  <c r="AD8" i="4"/>
  <c r="W8" i="4"/>
  <c r="P8" i="4"/>
  <c r="I8" i="4"/>
</calcChain>
</file>

<file path=xl/sharedStrings.xml><?xml version="1.0" encoding="utf-8"?>
<sst xmlns="http://schemas.openxmlformats.org/spreadsheetml/2006/main" count="233" uniqueCount="119">
  <si>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</si>
  <si>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</si>
  <si>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</si>
  <si>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</si>
  <si>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</si>
  <si>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</si>
  <si>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</si>
  <si>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</si>
  <si>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</si>
  <si>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</si>
  <si>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</si>
  <si>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</si>
  <si>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</si>
  <si>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</si>
  <si>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</si>
  <si>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</si>
  <si>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</si>
  <si>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</si>
  <si>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</si>
  <si>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</si>
  <si>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</si>
  <si>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</si>
  <si>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</si>
  <si>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</si>
  <si>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</si>
  <si>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</si>
  <si>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</si>
  <si>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</si>
  <si>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</si>
  <si>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</si>
  <si>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</si>
  <si>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</si>
  <si>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</si>
  <si>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</si>
  <si>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</si>
  <si>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</si>
  <si>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</si>
  <si>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</si>
  <si>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</si>
  <si>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</si>
  <si>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</si>
  <si>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</si>
  <si>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</si>
  <si>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</si>
  <si>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</si>
  <si>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</si>
  <si>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</si>
  <si>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</si>
  <si>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</si>
  <si>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</si>
  <si>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</si>
  <si>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</si>
  <si>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</si>
  <si>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</si>
  <si>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</si>
  <si>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</si>
  <si>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</si>
  <si>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</si>
  <si>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</si>
  <si>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</si>
  <si>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</si>
  <si>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</si>
  <si>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</si>
  <si>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</si>
  <si>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</si>
  <si>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</si>
  <si>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</si>
  <si>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</si>
  <si>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</si>
  <si>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</si>
  <si>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</si>
  <si>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</si>
  <si>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</si>
  <si>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</si>
  <si>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</si>
  <si>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</si>
  <si>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</si>
  <si>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</si>
  <si>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</si>
  <si>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</si>
  <si>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</si>
  <si>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</si>
  <si>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</si>
  <si>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</si>
  <si>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</si>
  <si>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</si>
  <si>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</si>
  <si>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</si>
  <si>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</si>
  <si>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</si>
  <si>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</si>
  <si>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</si>
  <si>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</si>
  <si>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</si>
  <si>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</si>
  <si>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</si>
  <si>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古座川町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</si>
  <si>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</si>
  <si>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</si>
  <si>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</si>
  <si>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</si>
  <si>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</si>
  <si>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</si>
  <si>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</si>
  <si>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</si>
  <si>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</si>
  <si>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</si>
  <si>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</si>
  <si>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</si>
  <si>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</si>
  <si>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</si>
  <si>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</si>
  <si>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</si>
  <si>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</si>
  <si>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</si>
  <si>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</si>
  <si>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古座川町簡易水道事業のほとんどの施設は、昭和40,50年代に建設した施設であり、老朽化している。　　　　　　　　　　　　　　　　　　　　　　　令和2年度末に三尾川簡易水道施設の場内配管の更新を予定しており、現在作業中。</t>
    <rPh sb="71" eb="73">
      <t>レイワ</t>
    </rPh>
    <rPh sb="74" eb="76">
      <t>ネンド</t>
    </rPh>
    <rPh sb="76" eb="77">
      <t>マツ</t>
    </rPh>
    <rPh sb="78" eb="80">
      <t>ミオ</t>
    </rPh>
    <rPh sb="103" eb="105">
      <t>ゲンザイ</t>
    </rPh>
    <rPh sb="105" eb="108">
      <t>サギョウチュウ</t>
    </rPh>
    <phoneticPr fontId="4"/>
  </si>
  <si>
    <t>各施設が老朽化してきており、平成26年度以降漏水が原因で有収率も減少傾向にあるため、今後は更新していかなければならないが、その更新に伴う予算確保が必要である。</t>
    <phoneticPr fontId="4"/>
  </si>
  <si>
    <t>①収益的収支比率　　　　　　　　　　　　 　　平成30年度は給水車の購入により、総費用が増加していたが、当年度は大きな支出が無く、総費用が減少したため、平成30年度に対し、やや高い比率となっている。　　　　　　　　　　　　　　　　　　　　　④企業債残高対給水収益比率　　　　　　　 　　平井簡易水道施設の稼働により、料金収入が増加したため（平成30年11月給水開始のため、平成30年度は5か月分のみの収入増であった）、平成30年度より減少している。　　　　　　　　　　　　　　　　　⑤料金回収率　　　　　　　　　　　　　　　　　　　　　　　　　給水原価の減少により、改善されている。　　　　　　　　　　　　　　　　　　　　　　　　　　　　　　　　　　　　　　　　　　　　　　　　　　　　　⑥給水原価　　　　　　　　　　　　　　　　　　　　　平成30年度は給水車の購入により、総費用が増加していたが、当年度は大きな支出が無く、総費用が減少したため、給水原価も減少している。　　　　　　　　　　　　　　⑦施設利用率　　　　 　　　　　　　　　　　　類似団体よりも高い水準となっており、施設が効率的に利用されている状態である。　　　　　　　　　　　　　　　　　　　　　　　　　　　　　　　　　　　　　　⑧有収率　　　　　　　　　　　　　　　　　　　　　漏水修繕により、平成30年度に対し、約3%の改善となった。近年は減少傾向にあり、施設更新、漏水修繕に伴う予算確保が必要である。</t>
    <rPh sb="1" eb="4">
      <t>シュウエキテキ</t>
    </rPh>
    <rPh sb="4" eb="6">
      <t>シュウシ</t>
    </rPh>
    <rPh sb="6" eb="8">
      <t>ヒリツ</t>
    </rPh>
    <rPh sb="23" eb="25">
      <t>ヘイセイ</t>
    </rPh>
    <rPh sb="27" eb="28">
      <t>ネン</t>
    </rPh>
    <rPh sb="34" eb="36">
      <t>コウニュウ</t>
    </rPh>
    <rPh sb="52" eb="53">
      <t>トウ</t>
    </rPh>
    <rPh sb="76" eb="78">
      <t>ヘイセイ</t>
    </rPh>
    <rPh sb="83" eb="84">
      <t>タイ</t>
    </rPh>
    <rPh sb="88" eb="89">
      <t>タカ</t>
    </rPh>
    <rPh sb="90" eb="92">
      <t>ヒリツ</t>
    </rPh>
    <rPh sb="121" eb="123">
      <t>キギョウ</t>
    </rPh>
    <rPh sb="123" eb="124">
      <t>サイ</t>
    </rPh>
    <rPh sb="124" eb="126">
      <t>ザンダカ</t>
    </rPh>
    <rPh sb="126" eb="127">
      <t>タイ</t>
    </rPh>
    <rPh sb="127" eb="129">
      <t>キュウスイ</t>
    </rPh>
    <rPh sb="129" eb="131">
      <t>シュウエキ</t>
    </rPh>
    <rPh sb="131" eb="132">
      <t>ヒ</t>
    </rPh>
    <rPh sb="132" eb="133">
      <t>リツ</t>
    </rPh>
    <rPh sb="170" eb="172">
      <t>ヘイセイ</t>
    </rPh>
    <rPh sb="178" eb="180">
      <t>キュウスイ</t>
    </rPh>
    <rPh sb="186" eb="188">
      <t>ヘイセイ</t>
    </rPh>
    <rPh sb="190" eb="191">
      <t>ネン</t>
    </rPh>
    <rPh sb="195" eb="196">
      <t>ゲツ</t>
    </rPh>
    <rPh sb="209" eb="211">
      <t>ヘイセイ</t>
    </rPh>
    <rPh sb="213" eb="214">
      <t>ネン</t>
    </rPh>
    <rPh sb="244" eb="246">
      <t>カイシュウ</t>
    </rPh>
    <rPh sb="246" eb="247">
      <t>リツ</t>
    </rPh>
    <rPh sb="283" eb="285">
      <t>カイゼン</t>
    </rPh>
    <rPh sb="345" eb="347">
      <t>キュウスイ</t>
    </rPh>
    <rPh sb="347" eb="349">
      <t>ゲンカ</t>
    </rPh>
    <rPh sb="370" eb="372">
      <t>ヘイセイ</t>
    </rPh>
    <rPh sb="374" eb="375">
      <t>ネン</t>
    </rPh>
    <rPh sb="381" eb="383">
      <t>コウニュウ</t>
    </rPh>
    <rPh sb="399" eb="400">
      <t>トウ</t>
    </rPh>
    <rPh sb="450" eb="452">
      <t>シセツ</t>
    </rPh>
    <rPh sb="452" eb="454">
      <t>リヨウ</t>
    </rPh>
    <rPh sb="454" eb="455">
      <t>リツ</t>
    </rPh>
    <rPh sb="549" eb="552">
      <t>ユウシュウリツ</t>
    </rPh>
    <rPh sb="581" eb="583">
      <t>ヘイセイ</t>
    </rPh>
    <rPh sb="588" eb="589">
      <t>タイ</t>
    </rPh>
    <rPh sb="623" eb="624">
      <t>トモナ</t>
    </rPh>
    <rPh sb="625" eb="627">
      <t>ヨサン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</si>
</sst>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C-4DC6-AB55-425C9AD0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1.26</c:v>
                </c:pt>
                <c:pt idx="1">
                  <c:v>0.78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C-4DC6-AB55-425C9AD0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80.31</c:v>
                </c:pt>
                <c:pt idx="1">
                  <c:v>80.77</c:v>
                </c:pt>
                <c:pt idx="2">
                  <c:v>76.12</c:v>
                </c:pt>
                <c:pt idx="3">
                  <c:v>68.17</c:v>
                </c:pt>
                <c:pt idx="4">
                  <c:v>68.78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A-424C-9AD1-F19919D58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48.7</c:v>
                </c:pt>
                <c:pt idx="1">
                  <c:v>46.9</c:v>
                </c:pt>
                <c:pt idx="2">
                  <c:v>47.95</c:v>
                </c:pt>
                <c:pt idx="3">
                  <c:v>48.26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A-424C-9AD1-F19919D58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77.33</c:v>
                </c:pt>
                <c:pt idx="1">
                  <c:v>74.64</c:v>
                </c:pt>
                <c:pt idx="2">
                  <c:v>77</c:v>
                </c:pt>
                <c:pt idx="3">
                  <c:v>76.849999999999994</c:v>
                </c:pt>
                <c:pt idx="4">
                  <c:v>80.12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5F6-A1BF-0339B787C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74.959999999999994</c:v>
                </c:pt>
                <c:pt idx="1">
                  <c:v>74.63</c:v>
                </c:pt>
                <c:pt idx="2">
                  <c:v>74.900000000000006</c:v>
                </c:pt>
                <c:pt idx="3">
                  <c:v>72.72</c:v>
                </c:pt>
                <c:pt idx="4">
                  <c:v>72.75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B-45F6-A1BF-0339B787C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70.790000000000006</c:v>
                </c:pt>
                <c:pt idx="1">
                  <c:v>91.28</c:v>
                </c:pt>
                <c:pt idx="2">
                  <c:v>99.27</c:v>
                </c:pt>
                <c:pt idx="3">
                  <c:v>77.25</c:v>
                </c:pt>
                <c:pt idx="4">
                  <c:v>80.180000000000007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6-4A58-9989-879965E06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72.03</c:v>
                </c:pt>
                <c:pt idx="1">
                  <c:v>72.11</c:v>
                </c:pt>
                <c:pt idx="2">
                  <c:v>74.05</c:v>
                </c:pt>
                <c:pt idx="3">
                  <c:v>73.25</c:v>
                </c:pt>
                <c:pt idx="4">
                  <c:v>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6-4A58-9989-879965E06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C-4EA9-9DCB-61E9A3A8B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C-4EA9-9DCB-61E9A3A8B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A-49F0-A3C0-3464FA226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A-49F0-A3C0-3464FA226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8-4CDF-B2AA-0487CA463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8-4CDF-B2AA-0487CA463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E-4EA3-A23A-0141CFB3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E-4EA3-A23A-0141CFB3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970.56</c:v>
                </c:pt>
                <c:pt idx="1">
                  <c:v>1039.4000000000001</c:v>
                </c:pt>
                <c:pt idx="2">
                  <c:v>1759.59</c:v>
                </c:pt>
                <c:pt idx="3">
                  <c:v>2064.0700000000002</c:v>
                </c:pt>
                <c:pt idx="4">
                  <c:v>1852.82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6-4B28-A7A8-E9E30EEF1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1510.14</c:v>
                </c:pt>
                <c:pt idx="1">
                  <c:v>1595.62</c:v>
                </c:pt>
                <c:pt idx="2">
                  <c:v>1302.33</c:v>
                </c:pt>
                <c:pt idx="3">
                  <c:v>1274.21</c:v>
                </c:pt>
                <c:pt idx="4">
                  <c:v>1183.92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6-4B28-A7A8-E9E30EEF1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</c:v>
                </c:pt>
                <c:pt idx="1">
                  <c:v>60.15</c:v>
                </c:pt>
                <c:pt idx="2">
                  <c:v>89.79</c:v>
                </c:pt>
                <c:pt idx="3">
                  <c:v>37.270000000000003</c:v>
                </c:pt>
                <c:pt idx="4">
                  <c:v>46.62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7-4492-B257-27BD26C98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22.67</c:v>
                </c:pt>
                <c:pt idx="1">
                  <c:v>37.92</c:v>
                </c:pt>
                <c:pt idx="2">
                  <c:v>40.89</c:v>
                </c:pt>
                <c:pt idx="3">
                  <c:v>41.25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47-4492-B257-27BD26C98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322.97000000000003</c:v>
                </c:pt>
                <c:pt idx="1">
                  <c:v>313.17</c:v>
                </c:pt>
                <c:pt idx="2">
                  <c:v>211.19</c:v>
                </c:pt>
                <c:pt idx="3">
                  <c:v>508.18</c:v>
                </c:pt>
                <c:pt idx="4">
                  <c:v>417.31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D4B-BF83-3718030C5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789.62</c:v>
                </c:pt>
                <c:pt idx="1">
                  <c:v>423.18</c:v>
                </c:pt>
                <c:pt idx="2">
                  <c:v>383.2</c:v>
                </c:pt>
                <c:pt idx="3">
                  <c:v>383.25</c:v>
                </c:pt>
                <c:pt idx="4">
                  <c:v>377.72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0-4D4B-BF83-3718030C5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和歌山県　古座川町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2642</v>
      </c>
      <c r="AM8" s="67"/>
      <c r="AN8" s="67"/>
      <c r="AO8" s="67"/>
      <c r="AP8" s="67"/>
      <c r="AQ8" s="67"/>
      <c r="AR8" s="67"/>
      <c r="AS8" s="67"/>
      <c r="AT8" s="66">
        <f>データ!$S$6</f>
        <v>294.23</v>
      </c>
      <c r="AU8" s="66"/>
      <c r="AV8" s="66"/>
      <c r="AW8" s="66"/>
      <c r="AX8" s="66"/>
      <c r="AY8" s="66"/>
      <c r="AZ8" s="66"/>
      <c r="BA8" s="66"/>
      <c r="BB8" s="66">
        <f>データ!$T$6</f>
        <v>8.98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35.450000000000003</v>
      </c>
      <c r="Q10" s="66"/>
      <c r="R10" s="66"/>
      <c r="S10" s="66"/>
      <c r="T10" s="66"/>
      <c r="U10" s="66"/>
      <c r="V10" s="66"/>
      <c r="W10" s="67">
        <f>データ!$Q$6</f>
        <v>3210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927</v>
      </c>
      <c r="AM10" s="67"/>
      <c r="AN10" s="67"/>
      <c r="AO10" s="67"/>
      <c r="AP10" s="67"/>
      <c r="AQ10" s="67"/>
      <c r="AR10" s="67"/>
      <c r="AS10" s="67"/>
      <c r="AT10" s="66">
        <f>データ!$V$6</f>
        <v>2.67</v>
      </c>
      <c r="AU10" s="66"/>
      <c r="AV10" s="66"/>
      <c r="AW10" s="66"/>
      <c r="AX10" s="66"/>
      <c r="AY10" s="66"/>
      <c r="AZ10" s="66"/>
      <c r="BA10" s="66"/>
      <c r="BB10" s="66">
        <f>データ!$W$6</f>
        <v>347.19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5wwt+/Z8I4pQbkI+iAXy6qwd+mUCcHxhuC9VvYEvFILmpcvag2zZunwS4JOdYkjVBhtc/UciEiu8vDyz/vBQYQ==" saltValue="gJzFzaiZjAp8XMj3v+q+5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2019</v>
      </c>
      <c r="C6" s="34">
        <f t="shared" ref="C6:W6" si="3">C7</f>
        <v>304247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和歌山県　古座川町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35.450000000000003</v>
      </c>
      <c r="Q6" s="35">
        <f t="shared" si="3"/>
        <v>3210</v>
      </c>
      <c r="R6" s="35">
        <f t="shared" si="3"/>
        <v>2642</v>
      </c>
      <c r="S6" s="35">
        <f t="shared" si="3"/>
        <v>294.23</v>
      </c>
      <c r="T6" s="35">
        <f t="shared" si="3"/>
        <v>8.98</v>
      </c>
      <c r="U6" s="35">
        <f t="shared" si="3"/>
        <v>927</v>
      </c>
      <c r="V6" s="35">
        <f t="shared" si="3"/>
        <v>2.67</v>
      </c>
      <c r="W6" s="35">
        <f t="shared" si="3"/>
        <v>347.19</v>
      </c>
      <c r="X6" s="36">
        <f>IF(X7="",NA(),X7)</f>
        <v>70.790000000000006</v>
      </c>
      <c r="Y6" s="36">
        <f t="shared" ref="Y6:AG6" si="4">IF(Y7="",NA(),Y7)</f>
        <v>91.28</v>
      </c>
      <c r="Z6" s="36">
        <f t="shared" si="4"/>
        <v>99.27</v>
      </c>
      <c r="AA6" s="36">
        <f t="shared" si="4"/>
        <v>77.25</v>
      </c>
      <c r="AB6" s="36">
        <f t="shared" si="4"/>
        <v>80.180000000000007</v>
      </c>
      <c r="AC6" s="36">
        <f t="shared" si="4"/>
        <v>72.03</v>
      </c>
      <c r="AD6" s="36">
        <f t="shared" si="4"/>
        <v>72.11</v>
      </c>
      <c r="AE6" s="36">
        <f t="shared" si="4"/>
        <v>74.05</v>
      </c>
      <c r="AF6" s="36">
        <f t="shared" si="4"/>
        <v>73.25</v>
      </c>
      <c r="AG6" s="36">
        <f t="shared" si="4"/>
        <v>75.06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970.56</v>
      </c>
      <c r="BF6" s="36">
        <f t="shared" ref="BF6:BN6" si="7">IF(BF7="",NA(),BF7)</f>
        <v>1039.4000000000001</v>
      </c>
      <c r="BG6" s="36">
        <f t="shared" si="7"/>
        <v>1759.59</v>
      </c>
      <c r="BH6" s="36">
        <f t="shared" si="7"/>
        <v>2064.0700000000002</v>
      </c>
      <c r="BI6" s="36">
        <f t="shared" si="7"/>
        <v>1852.82</v>
      </c>
      <c r="BJ6" s="36">
        <f t="shared" si="7"/>
        <v>1510.14</v>
      </c>
      <c r="BK6" s="36">
        <f t="shared" si="7"/>
        <v>1595.62</v>
      </c>
      <c r="BL6" s="36">
        <f t="shared" si="7"/>
        <v>1302.33</v>
      </c>
      <c r="BM6" s="36">
        <f t="shared" si="7"/>
        <v>1274.21</v>
      </c>
      <c r="BN6" s="36">
        <f t="shared" si="7"/>
        <v>1183.92</v>
      </c>
      <c r="BO6" s="35" t="str">
        <f>IF(BO7="","",IF(BO7="-","【-】","【"&amp;SUBSTITUTE(TEXT(BO7,"#,##0.00"),"-","△")&amp;"】"))</f>
        <v>【1,084.05】</v>
      </c>
      <c r="BP6" s="36">
        <f>IF(BP7="",NA(),BP7)</f>
        <v>58</v>
      </c>
      <c r="BQ6" s="36">
        <f t="shared" ref="BQ6:BY6" si="8">IF(BQ7="",NA(),BQ7)</f>
        <v>60.15</v>
      </c>
      <c r="BR6" s="36">
        <f t="shared" si="8"/>
        <v>89.79</v>
      </c>
      <c r="BS6" s="36">
        <f t="shared" si="8"/>
        <v>37.270000000000003</v>
      </c>
      <c r="BT6" s="36">
        <f t="shared" si="8"/>
        <v>46.62</v>
      </c>
      <c r="BU6" s="36">
        <f t="shared" si="8"/>
        <v>22.67</v>
      </c>
      <c r="BV6" s="36">
        <f t="shared" si="8"/>
        <v>37.92</v>
      </c>
      <c r="BW6" s="36">
        <f t="shared" si="8"/>
        <v>40.89</v>
      </c>
      <c r="BX6" s="36">
        <f t="shared" si="8"/>
        <v>41.25</v>
      </c>
      <c r="BY6" s="36">
        <f t="shared" si="8"/>
        <v>42.5</v>
      </c>
      <c r="BZ6" s="35" t="str">
        <f>IF(BZ7="","",IF(BZ7="-","【-】","【"&amp;SUBSTITUTE(TEXT(BZ7,"#,##0.00"),"-","△")&amp;"】"))</f>
        <v>【53.46】</v>
      </c>
      <c r="CA6" s="36">
        <f>IF(CA7="",NA(),CA7)</f>
        <v>322.97000000000003</v>
      </c>
      <c r="CB6" s="36">
        <f t="shared" ref="CB6:CJ6" si="9">IF(CB7="",NA(),CB7)</f>
        <v>313.17</v>
      </c>
      <c r="CC6" s="36">
        <f t="shared" si="9"/>
        <v>211.19</v>
      </c>
      <c r="CD6" s="36">
        <f t="shared" si="9"/>
        <v>508.18</v>
      </c>
      <c r="CE6" s="36">
        <f t="shared" si="9"/>
        <v>417.31</v>
      </c>
      <c r="CF6" s="36">
        <f t="shared" si="9"/>
        <v>789.62</v>
      </c>
      <c r="CG6" s="36">
        <f t="shared" si="9"/>
        <v>423.18</v>
      </c>
      <c r="CH6" s="36">
        <f t="shared" si="9"/>
        <v>383.2</v>
      </c>
      <c r="CI6" s="36">
        <f t="shared" si="9"/>
        <v>383.25</v>
      </c>
      <c r="CJ6" s="36">
        <f t="shared" si="9"/>
        <v>377.72</v>
      </c>
      <c r="CK6" s="35" t="str">
        <f>IF(CK7="","",IF(CK7="-","【-】","【"&amp;SUBSTITUTE(TEXT(CK7,"#,##0.00"),"-","△")&amp;"】"))</f>
        <v>【300.47】</v>
      </c>
      <c r="CL6" s="36">
        <f>IF(CL7="",NA(),CL7)</f>
        <v>80.31</v>
      </c>
      <c r="CM6" s="36">
        <f t="shared" ref="CM6:CU6" si="10">IF(CM7="",NA(),CM7)</f>
        <v>80.77</v>
      </c>
      <c r="CN6" s="36">
        <f t="shared" si="10"/>
        <v>76.12</v>
      </c>
      <c r="CO6" s="36">
        <f t="shared" si="10"/>
        <v>68.17</v>
      </c>
      <c r="CP6" s="36">
        <f t="shared" si="10"/>
        <v>68.78</v>
      </c>
      <c r="CQ6" s="36">
        <f t="shared" si="10"/>
        <v>48.7</v>
      </c>
      <c r="CR6" s="36">
        <f t="shared" si="10"/>
        <v>46.9</v>
      </c>
      <c r="CS6" s="36">
        <f t="shared" si="10"/>
        <v>47.95</v>
      </c>
      <c r="CT6" s="36">
        <f t="shared" si="10"/>
        <v>48.26</v>
      </c>
      <c r="CU6" s="36">
        <f t="shared" si="10"/>
        <v>48.01</v>
      </c>
      <c r="CV6" s="35" t="str">
        <f>IF(CV7="","",IF(CV7="-","【-】","【"&amp;SUBSTITUTE(TEXT(CV7,"#,##0.00"),"-","△")&amp;"】"))</f>
        <v>【54.90】</v>
      </c>
      <c r="CW6" s="36">
        <f>IF(CW7="",NA(),CW7)</f>
        <v>77.33</v>
      </c>
      <c r="CX6" s="36">
        <f t="shared" ref="CX6:DF6" si="11">IF(CX7="",NA(),CX7)</f>
        <v>74.64</v>
      </c>
      <c r="CY6" s="36">
        <f t="shared" si="11"/>
        <v>77</v>
      </c>
      <c r="CZ6" s="36">
        <f t="shared" si="11"/>
        <v>76.849999999999994</v>
      </c>
      <c r="DA6" s="36">
        <f t="shared" si="11"/>
        <v>80.12</v>
      </c>
      <c r="DB6" s="36">
        <f t="shared" si="11"/>
        <v>74.959999999999994</v>
      </c>
      <c r="DC6" s="36">
        <f t="shared" si="11"/>
        <v>74.63</v>
      </c>
      <c r="DD6" s="36">
        <f t="shared" si="11"/>
        <v>74.900000000000006</v>
      </c>
      <c r="DE6" s="36">
        <f t="shared" si="11"/>
        <v>72.72</v>
      </c>
      <c r="DF6" s="36">
        <f t="shared" si="11"/>
        <v>72.75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1.26</v>
      </c>
      <c r="EJ6" s="36">
        <f t="shared" si="14"/>
        <v>0.78</v>
      </c>
      <c r="EK6" s="36">
        <f t="shared" si="14"/>
        <v>0.56999999999999995</v>
      </c>
      <c r="EL6" s="36">
        <f t="shared" si="14"/>
        <v>0.62</v>
      </c>
      <c r="EM6" s="36">
        <f t="shared" si="14"/>
        <v>0.39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304247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35.450000000000003</v>
      </c>
      <c r="Q7" s="39">
        <v>3210</v>
      </c>
      <c r="R7" s="39">
        <v>2642</v>
      </c>
      <c r="S7" s="39">
        <v>294.23</v>
      </c>
      <c r="T7" s="39">
        <v>8.98</v>
      </c>
      <c r="U7" s="39">
        <v>927</v>
      </c>
      <c r="V7" s="39">
        <v>2.67</v>
      </c>
      <c r="W7" s="39">
        <v>347.19</v>
      </c>
      <c r="X7" s="39">
        <v>70.790000000000006</v>
      </c>
      <c r="Y7" s="39">
        <v>91.28</v>
      </c>
      <c r="Z7" s="39">
        <v>99.27</v>
      </c>
      <c r="AA7" s="39">
        <v>77.25</v>
      </c>
      <c r="AB7" s="39">
        <v>80.180000000000007</v>
      </c>
      <c r="AC7" s="39">
        <v>72.03</v>
      </c>
      <c r="AD7" s="39">
        <v>72.11</v>
      </c>
      <c r="AE7" s="39">
        <v>74.05</v>
      </c>
      <c r="AF7" s="39">
        <v>73.25</v>
      </c>
      <c r="AG7" s="39">
        <v>75.06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970.56</v>
      </c>
      <c r="BF7" s="39">
        <v>1039.4000000000001</v>
      </c>
      <c r="BG7" s="39">
        <v>1759.59</v>
      </c>
      <c r="BH7" s="39">
        <v>2064.0700000000002</v>
      </c>
      <c r="BI7" s="39">
        <v>1852.82</v>
      </c>
      <c r="BJ7" s="39">
        <v>1510.14</v>
      </c>
      <c r="BK7" s="39">
        <v>1595.62</v>
      </c>
      <c r="BL7" s="39">
        <v>1302.33</v>
      </c>
      <c r="BM7" s="39">
        <v>1274.21</v>
      </c>
      <c r="BN7" s="39">
        <v>1183.92</v>
      </c>
      <c r="BO7" s="39">
        <v>1084.05</v>
      </c>
      <c r="BP7" s="39">
        <v>58</v>
      </c>
      <c r="BQ7" s="39">
        <v>60.15</v>
      </c>
      <c r="BR7" s="39">
        <v>89.79</v>
      </c>
      <c r="BS7" s="39">
        <v>37.270000000000003</v>
      </c>
      <c r="BT7" s="39">
        <v>46.62</v>
      </c>
      <c r="BU7" s="39">
        <v>22.67</v>
      </c>
      <c r="BV7" s="39">
        <v>37.92</v>
      </c>
      <c r="BW7" s="39">
        <v>40.89</v>
      </c>
      <c r="BX7" s="39">
        <v>41.25</v>
      </c>
      <c r="BY7" s="39">
        <v>42.5</v>
      </c>
      <c r="BZ7" s="39">
        <v>53.46</v>
      </c>
      <c r="CA7" s="39">
        <v>322.97000000000003</v>
      </c>
      <c r="CB7" s="39">
        <v>313.17</v>
      </c>
      <c r="CC7" s="39">
        <v>211.19</v>
      </c>
      <c r="CD7" s="39">
        <v>508.18</v>
      </c>
      <c r="CE7" s="39">
        <v>417.31</v>
      </c>
      <c r="CF7" s="39">
        <v>789.62</v>
      </c>
      <c r="CG7" s="39">
        <v>423.18</v>
      </c>
      <c r="CH7" s="39">
        <v>383.2</v>
      </c>
      <c r="CI7" s="39">
        <v>383.25</v>
      </c>
      <c r="CJ7" s="39">
        <v>377.72</v>
      </c>
      <c r="CK7" s="39">
        <v>300.47000000000003</v>
      </c>
      <c r="CL7" s="39">
        <v>80.31</v>
      </c>
      <c r="CM7" s="39">
        <v>80.77</v>
      </c>
      <c r="CN7" s="39">
        <v>76.12</v>
      </c>
      <c r="CO7" s="39">
        <v>68.17</v>
      </c>
      <c r="CP7" s="39">
        <v>68.78</v>
      </c>
      <c r="CQ7" s="39">
        <v>48.7</v>
      </c>
      <c r="CR7" s="39">
        <v>46.9</v>
      </c>
      <c r="CS7" s="39">
        <v>47.95</v>
      </c>
      <c r="CT7" s="39">
        <v>48.26</v>
      </c>
      <c r="CU7" s="39">
        <v>48.01</v>
      </c>
      <c r="CV7" s="39">
        <v>54.9</v>
      </c>
      <c r="CW7" s="39">
        <v>77.33</v>
      </c>
      <c r="CX7" s="39">
        <v>74.64</v>
      </c>
      <c r="CY7" s="39">
        <v>77</v>
      </c>
      <c r="CZ7" s="39">
        <v>76.849999999999994</v>
      </c>
      <c r="DA7" s="39">
        <v>80.12</v>
      </c>
      <c r="DB7" s="39">
        <v>74.959999999999994</v>
      </c>
      <c r="DC7" s="39">
        <v>74.63</v>
      </c>
      <c r="DD7" s="39">
        <v>74.900000000000006</v>
      </c>
      <c r="DE7" s="39">
        <v>72.72</v>
      </c>
      <c r="DF7" s="39">
        <v>72.75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1.26</v>
      </c>
      <c r="EJ7" s="39">
        <v>0.78</v>
      </c>
      <c r="EK7" s="39">
        <v>0.56999999999999995</v>
      </c>
      <c r="EL7" s="39">
        <v>0.62</v>
      </c>
      <c r="EM7" s="39">
        <v>0.39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113</v>
      </c>
      <c r="E13" t="s">
        <v>112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133019</cp:lastModifiedBy>
  <cp:lastPrinted>2021-02-08T08:09:42Z</cp:lastPrinted>
  <dcterms:created xsi:type="dcterms:W3CDTF">2020-12-04T02:21:33Z</dcterms:created>
  <dcterms:modified xsi:type="dcterms:W3CDTF">2021-02-08T08:09:43Z</dcterms:modified>
  <cp:category/>
</cp:coreProperties>
</file>