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4 上富田町\"/>
    </mc:Choice>
  </mc:AlternateContent>
  <workbookProtection workbookAlgorithmName="SHA-512" workbookHashValue="EBHDIZnIrHI2kehOcU0/1YhfKU5HN/t5ektnmfyszSHW+Lg7Y9hcxqzszIK4twEkozOOu141HIv6DqebHazq5g==" workbookSaltValue="k3ktDKfHfm5FsFP/SHlwAQ==" workbookSpinCount="100000" lockStructure="1"/>
  <bookViews>
    <workbookView xWindow="-120" yWindow="-120" windowWidth="20730" windowHeight="117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10" i="4"/>
  <c r="BB8" i="4"/>
  <c r="AL8" i="4"/>
  <c r="AD8" i="4"/>
  <c r="W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<sst xmlns="http://schemas.openxmlformats.org/spreadsheetml/2006/main" count="228" uniqueCount="113">
  <si>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</si>
  <si>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</si>
  <si>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</si>
  <si>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</si>
  <si>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</si>
  <si>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</si>
  <si>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</si>
  <si>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</si>
  <si>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</si>
  <si>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</si>
  <si>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</si>
  <si>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</si>
  <si>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</si>
  <si>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</si>
  <si>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</si>
  <si>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</si>
  <si>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</si>
  <si>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</si>
  <si>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</si>
  <si>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</si>
  <si>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</si>
  <si>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</si>
  <si>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</si>
  <si>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</si>
  <si>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</si>
  <si>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</si>
  <si>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</si>
  <si>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</si>
  <si>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</si>
  <si>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</si>
  <si>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</si>
  <si>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</si>
  <si>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</si>
  <si>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</si>
  <si>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</si>
  <si>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</si>
  <si>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</si>
  <si>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</si>
  <si>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</si>
  <si>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</si>
  <si>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</si>
  <si>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</si>
  <si>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</si>
  <si>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</si>
  <si>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</si>
  <si>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</si>
  <si>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</si>
  <si>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</si>
  <si>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</si>
  <si>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</si>
  <si>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</si>
  <si>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</si>
  <si>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</si>
  <si>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</si>
  <si>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</si>
  <si>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</si>
  <si>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</si>
  <si>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</si>
  <si>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</si>
  <si>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</si>
  <si>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</si>
  <si>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</si>
  <si>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</si>
  <si>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</si>
  <si>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</si>
  <si>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</si>
  <si>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</si>
  <si>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</si>
  <si>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</si>
  <si>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</si>
  <si>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</si>
  <si>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</si>
  <si>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</si>
  <si>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</si>
  <si>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</si>
  <si>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</si>
  <si>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</si>
  <si>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</si>
  <si>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</si>
  <si>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</si>
  <si>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</si>
  <si>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</si>
  <si>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</si>
  <si>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</si>
  <si>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</si>
  <si>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</si>
  <si>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</si>
  <si>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</si>
  <si>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</si>
  <si>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</si>
  <si>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</si>
  <si>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</si>
  <si>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</si>
  <si>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</si>
  <si>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</si>
  <si>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</si>
  <si>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</si>
  <si>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</si>
  <si>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</si>
  <si>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</si>
  <si>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</si>
  <si>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</si>
  <si>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</si>
  <si>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</si>
  <si>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</si>
  <si>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</si>
  <si>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</si>
  <si>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</si>
  <si>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</si>
  <si>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</si>
  <si>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①経常収支比率及び⑤料金回収率は類似団体平均を上回り、100％超の水準で推移している。
継続的に改善している③流動比率は、類似団体平均を下回ってはいるものの300％を超えており、短期的な支払い能力に対する懸念は現在のところはない状況にある。給水に係る費用を給水収益で賄えており、経営状態は安定しているといえる。
④企業債残高対給水収益比率は類似団体平均より低い水準で継続的に</t>
    </r>
    <r>
      <rPr>
        <sz val="11"/>
        <rFont val="ＭＳ ゴシック"/>
        <family val="3"/>
        <charset val="128"/>
      </rPr>
      <t>減少しているが、有形固定資産減価償却率が上昇傾向にあることを鑑みると、必要な更新投資の先送りとも考えられるため、更新時期が到来している施設や管路の更新に計画的に取り組んでいく必要がある。</t>
    </r>
    <r>
      <rPr>
        <sz val="11"/>
        <color theme="1" tint="4.9989318521683403E-2"/>
        <rFont val="ＭＳ ゴシック"/>
        <family val="3"/>
        <charset val="128"/>
      </rPr>
      <t xml:space="preserve">
⑥給水原価は類似団体平均を大きく下回る低い水準で推移しており、現状、効率的な給水ができているが、今後は施設の老朽化に伴って維持管理費や修繕費等の費用負担の増大が予測されるため、上昇していくことが懸念される。
⑦施設利用率は類似団体平均を上回る高い水準で推移している。⑧有収率も改善しており、施設の規模や利用状況は現状においては適正と言えるが、将来的な人口の減少</t>
    </r>
    <r>
      <rPr>
        <sz val="11"/>
        <rFont val="ＭＳ ゴシック"/>
        <family val="3"/>
        <charset val="128"/>
      </rPr>
      <t>を見据え、今後、施設の更新を行う際には、施設規模の適正化についての検討も必要となってくる。</t>
    </r>
    <rPh sb="114" eb="116">
      <t>ジョウキョウ</t>
    </rPh>
    <phoneticPr fontId="4"/>
  </si>
  <si>
    <t>①有形固定資産減価償却率は、類似団体平均を上回る水準で継続的に上昇している。②管路経年化率も徐々に上昇しており、施設設備や管路の老朽化が進みつつあり、計画的な更新と老朽化対策に取り組む必要があるといえる。
配水管の更新を行ったことから、③管路更新率は改善したものの、１％を下回る状況にあり、法定耐用年数を経過した管路の老朽化対策の実施に係る検討と合わせて、管路の更新ペースについても見直していく必要がある。</t>
    <rPh sb="14" eb="20">
      <t>ルイジダンタイヘイキン</t>
    </rPh>
    <rPh sb="21" eb="23">
      <t>ウワマワ</t>
    </rPh>
    <rPh sb="24" eb="26">
      <t>スイジュン</t>
    </rPh>
    <rPh sb="27" eb="30">
      <t>ケイゾクテキ</t>
    </rPh>
    <rPh sb="31" eb="33">
      <t>ジョウショウ</t>
    </rPh>
    <rPh sb="39" eb="41">
      <t>カンロ</t>
    </rPh>
    <rPh sb="41" eb="44">
      <t>ケイネンカ</t>
    </rPh>
    <rPh sb="44" eb="45">
      <t>リツ</t>
    </rPh>
    <rPh sb="46" eb="48">
      <t>ジョジョ</t>
    </rPh>
    <rPh sb="49" eb="51">
      <t>ジョウショウ</t>
    </rPh>
    <rPh sb="56" eb="58">
      <t>シセツ</t>
    </rPh>
    <rPh sb="58" eb="60">
      <t>セツビ</t>
    </rPh>
    <rPh sb="61" eb="63">
      <t>カンロ</t>
    </rPh>
    <rPh sb="64" eb="67">
      <t>ロウキュウカ</t>
    </rPh>
    <rPh sb="68" eb="69">
      <t>スス</t>
    </rPh>
    <rPh sb="75" eb="78">
      <t>ケイカクテキ</t>
    </rPh>
    <rPh sb="79" eb="81">
      <t>コウシン</t>
    </rPh>
    <rPh sb="82" eb="85">
      <t>ロウキュウカ</t>
    </rPh>
    <rPh sb="85" eb="87">
      <t>タイサク</t>
    </rPh>
    <rPh sb="88" eb="89">
      <t>ト</t>
    </rPh>
    <rPh sb="90" eb="91">
      <t>ク</t>
    </rPh>
    <rPh sb="92" eb="94">
      <t>ヒツヨウ</t>
    </rPh>
    <rPh sb="103" eb="106">
      <t>ハイスイカン</t>
    </rPh>
    <rPh sb="107" eb="109">
      <t>コウシン</t>
    </rPh>
    <rPh sb="110" eb="111">
      <t>オコナ</t>
    </rPh>
    <rPh sb="119" eb="121">
      <t>カンロ</t>
    </rPh>
    <rPh sb="121" eb="123">
      <t>コウシン</t>
    </rPh>
    <rPh sb="123" eb="124">
      <t>リツ</t>
    </rPh>
    <rPh sb="125" eb="127">
      <t>カイゼン</t>
    </rPh>
    <rPh sb="136" eb="138">
      <t>シタマワ</t>
    </rPh>
    <rPh sb="139" eb="141">
      <t>ジョウキョウ</t>
    </rPh>
    <rPh sb="145" eb="147">
      <t>ホウテイ</t>
    </rPh>
    <rPh sb="147" eb="149">
      <t>タイヨウ</t>
    </rPh>
    <rPh sb="149" eb="151">
      <t>ネンスウ</t>
    </rPh>
    <rPh sb="152" eb="154">
      <t>ケイカ</t>
    </rPh>
    <rPh sb="156" eb="158">
      <t>カンロ</t>
    </rPh>
    <rPh sb="159" eb="162">
      <t>ロウキュウカ</t>
    </rPh>
    <rPh sb="162" eb="164">
      <t>タイサク</t>
    </rPh>
    <rPh sb="165" eb="167">
      <t>ジッシ</t>
    </rPh>
    <rPh sb="168" eb="169">
      <t>カカ</t>
    </rPh>
    <rPh sb="170" eb="172">
      <t>ケントウ</t>
    </rPh>
    <rPh sb="173" eb="174">
      <t>ア</t>
    </rPh>
    <rPh sb="178" eb="180">
      <t>カンロ</t>
    </rPh>
    <rPh sb="181" eb="183">
      <t>コウシン</t>
    </rPh>
    <rPh sb="191" eb="193">
      <t>ミナオ</t>
    </rPh>
    <rPh sb="197" eb="199">
      <t>ヒツヨウ</t>
    </rPh>
    <phoneticPr fontId="4"/>
  </si>
  <si>
    <t>経常収支比率、料金回収率ともに100％を超えており、現状は健全な経営状態にあるといえるが、高い有形固定資産減価償却率は施設の老朽化が進みつつあることを示している。今後、昭和40年代に敷設された管路の更新時期が集中して到来するため、計画的に更新に取り組む必要性が高まってくる。
また、人口減少による料金収入低下と老朽施設の更新ニーズの高まりにより、将来的に経営状態が急速に悪化することも考えられる。そのため、将来の水需要の見通しなども考慮して、老朽施設の長寿命化に努めるとともに、管路施設の計画的な更新や修繕の実施に要する財源の確保に取り組み、中長期的視点での事業運営を行っていく必要がある。</t>
    <rPh sb="115" eb="118">
      <t>ケイカクテキ</t>
    </rPh>
    <rPh sb="119" eb="121">
      <t>コウシン</t>
    </rPh>
    <rPh sb="122" eb="123">
      <t>ト</t>
    </rPh>
    <rPh sb="124" eb="125">
      <t>ク</t>
    </rPh>
    <rPh sb="126" eb="129">
      <t>ヒツヨウセイ</t>
    </rPh>
    <rPh sb="130" eb="131">
      <t>タカ</t>
    </rPh>
    <rPh sb="203" eb="205">
      <t>ショウライ</t>
    </rPh>
    <rPh sb="221" eb="223">
      <t>ロウキュウ</t>
    </rPh>
    <rPh sb="223" eb="225">
      <t>シセツ</t>
    </rPh>
    <rPh sb="226" eb="227">
      <t>チョウ</t>
    </rPh>
    <rPh sb="227" eb="230">
      <t>ジュミョウカ</t>
    </rPh>
    <rPh sb="231" eb="232">
      <t>ツト</t>
    </rPh>
    <rPh sb="241" eb="243">
      <t>シセツ</t>
    </rPh>
    <rPh sb="254" eb="256">
      <t>ジッシ</t>
    </rPh>
    <rPh sb="257" eb="258">
      <t>ヨウ</t>
    </rPh>
    <rPh sb="266" eb="267">
      <t>ト</t>
    </rPh>
    <rPh sb="268" eb="269">
      <t>ク</t>
    </rPh>
    <rPh sb="271" eb="275">
      <t>チュウチョウキテキ</t>
    </rPh>
    <rPh sb="275" eb="277">
      <t>シテン</t>
    </rPh>
    <rPh sb="279" eb="281">
      <t>ジギョウ</t>
    </rPh>
    <rPh sb="281" eb="283">
      <t>ウンエイ</t>
    </rPh>
    <rPh sb="284" eb="285">
      <t>オコナ</t>
    </rPh>
    <rPh sb="289" eb="2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</si>
</sst>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7"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1.34</c:v>
                </c:pt>
                <c:pt idx="1">
                  <c:v>0.89</c:v>
                </c:pt>
                <c:pt idx="2">
                  <c:v>1.01</c:v>
                </c:pt>
                <c:pt idx="3">
                  <c:v>0.33</c:v>
                </c:pt>
                <c:pt idx="4">
                  <c:v>0.8</c:v>
                </c:pt>
              </c:numCache>
            </c:numRef>
          </c:val>
          <c:extLst>
            <c:ext xmlns:c16="http://schemas.microsoft.com/office/drawing/2014/chart" uri="{C3380CC4-5D6E-409C-BE32-E72D297353CC}">
              <c16:uniqueId val="{00000000-B166-456C-BFEF-5328DDFCA8E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166-456C-BFEF-5328DDFCA8E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65.86</c:v>
                </c:pt>
                <c:pt idx="1">
                  <c:v>65.52</c:v>
                </c:pt>
                <c:pt idx="2">
                  <c:v>70.69</c:v>
                </c:pt>
                <c:pt idx="3">
                  <c:v>70.62</c:v>
                </c:pt>
                <c:pt idx="4">
                  <c:v>69.14</c:v>
                </c:pt>
              </c:numCache>
            </c:numRef>
          </c:val>
          <c:extLst>
            <c:ext xmlns:c16="http://schemas.microsoft.com/office/drawing/2014/chart" uri="{C3380CC4-5D6E-409C-BE32-E72D297353CC}">
              <c16:uniqueId val="{00000000-03F7-4FC2-87ED-A8F886B1056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3F7-4FC2-87ED-A8F886B1056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83.84</c:v>
                </c:pt>
                <c:pt idx="1">
                  <c:v>83.15</c:v>
                </c:pt>
                <c:pt idx="2">
                  <c:v>82.03</c:v>
                </c:pt>
                <c:pt idx="3">
                  <c:v>81.5</c:v>
                </c:pt>
                <c:pt idx="4">
                  <c:v>82.98</c:v>
                </c:pt>
              </c:numCache>
            </c:numRef>
          </c:val>
          <c:extLst>
            <c:ext xmlns:c16="http://schemas.microsoft.com/office/drawing/2014/chart" uri="{C3380CC4-5D6E-409C-BE32-E72D297353CC}">
              <c16:uniqueId val="{00000000-0795-4511-A605-9685C0F9C8F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795-4511-A605-9685C0F9C8F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142.44</c:v>
                </c:pt>
                <c:pt idx="1">
                  <c:v>146.65</c:v>
                </c:pt>
                <c:pt idx="2">
                  <c:v>150.53</c:v>
                </c:pt>
                <c:pt idx="3">
                  <c:v>146.24</c:v>
                </c:pt>
                <c:pt idx="4">
                  <c:v>145.61000000000001</c:v>
                </c:pt>
              </c:numCache>
            </c:numRef>
          </c:val>
          <c:extLst>
            <c:ext xmlns:c16="http://schemas.microsoft.com/office/drawing/2014/chart" uri="{C3380CC4-5D6E-409C-BE32-E72D297353CC}">
              <c16:uniqueId val="{00000000-09B2-4FB2-A0D4-70F7278E8C2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9B2-4FB2-A0D4-70F7278E8C2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53.67</c:v>
                </c:pt>
                <c:pt idx="1">
                  <c:v>53.81</c:v>
                </c:pt>
                <c:pt idx="2">
                  <c:v>55.21</c:v>
                </c:pt>
                <c:pt idx="3">
                  <c:v>56.85</c:v>
                </c:pt>
                <c:pt idx="4">
                  <c:v>57.54</c:v>
                </c:pt>
              </c:numCache>
            </c:numRef>
          </c:val>
          <c:extLst>
            <c:ext xmlns:c16="http://schemas.microsoft.com/office/drawing/2014/chart" uri="{C3380CC4-5D6E-409C-BE32-E72D297353CC}">
              <c16:uniqueId val="{00000000-878B-40B6-B34D-FB01E582FAA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878B-40B6-B34D-FB01E582FAA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64.73</c:v>
                </c:pt>
                <c:pt idx="1">
                  <c:v>16.559999999999999</c:v>
                </c:pt>
                <c:pt idx="2">
                  <c:v>14.73</c:v>
                </c:pt>
                <c:pt idx="3">
                  <c:v>14.96</c:v>
                </c:pt>
                <c:pt idx="4">
                  <c:v>15.94</c:v>
                </c:pt>
              </c:numCache>
            </c:numRef>
          </c:val>
          <c:extLst>
            <c:ext xmlns:c16="http://schemas.microsoft.com/office/drawing/2014/chart" uri="{C3380CC4-5D6E-409C-BE32-E72D297353CC}">
              <c16:uniqueId val="{00000000-77D7-4186-AEB3-712107846D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77D7-4186-AEB3-712107846D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2-4BA9-8280-1E0004947DE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2D2-4BA9-8280-1E0004947DE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198.35</c:v>
                </c:pt>
                <c:pt idx="1">
                  <c:v>215.92</c:v>
                </c:pt>
                <c:pt idx="2">
                  <c:v>265.8</c:v>
                </c:pt>
                <c:pt idx="3">
                  <c:v>316.45999999999998</c:v>
                </c:pt>
                <c:pt idx="4">
                  <c:v>346.8</c:v>
                </c:pt>
              </c:numCache>
            </c:numRef>
          </c:val>
          <c:extLst>
            <c:ext xmlns:c16="http://schemas.microsoft.com/office/drawing/2014/chart" uri="{C3380CC4-5D6E-409C-BE32-E72D297353CC}">
              <c16:uniqueId val="{00000000-312E-4E69-B87A-D2C9CA2E53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312E-4E69-B87A-D2C9CA2E53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274.18</c:v>
                </c:pt>
                <c:pt idx="1">
                  <c:v>272.85000000000002</c:v>
                </c:pt>
                <c:pt idx="2">
                  <c:v>231.44</c:v>
                </c:pt>
                <c:pt idx="3">
                  <c:v>195.17</c:v>
                </c:pt>
                <c:pt idx="4">
                  <c:v>184.12</c:v>
                </c:pt>
              </c:numCache>
            </c:numRef>
          </c:val>
          <c:extLst>
            <c:ext xmlns:c16="http://schemas.microsoft.com/office/drawing/2014/chart" uri="{C3380CC4-5D6E-409C-BE32-E72D297353CC}">
              <c16:uniqueId val="{00000000-15BC-4B45-AFAE-41FE6FC9C2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15BC-4B45-AFAE-41FE6FC9C2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145.33000000000001</c:v>
                </c:pt>
                <c:pt idx="1">
                  <c:v>148.63</c:v>
                </c:pt>
                <c:pt idx="2">
                  <c:v>151.07</c:v>
                </c:pt>
                <c:pt idx="3">
                  <c:v>146.97</c:v>
                </c:pt>
                <c:pt idx="4">
                  <c:v>145.63999999999999</c:v>
                </c:pt>
              </c:numCache>
            </c:numRef>
          </c:val>
          <c:extLst>
            <c:ext xmlns:c16="http://schemas.microsoft.com/office/drawing/2014/chart" uri="{C3380CC4-5D6E-409C-BE32-E72D297353CC}">
              <c16:uniqueId val="{00000000-A37F-4DDA-8089-E0E70CDDFCA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37F-4DDA-8089-E0E70CDDFCA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52.46</c:v>
                </c:pt>
                <c:pt idx="1">
                  <c:v>52.06</c:v>
                </c:pt>
                <c:pt idx="2">
                  <c:v>51.15</c:v>
                </c:pt>
                <c:pt idx="3">
                  <c:v>52.95</c:v>
                </c:pt>
                <c:pt idx="4">
                  <c:v>54.01</c:v>
                </c:pt>
              </c:numCache>
            </c:numRef>
          </c:val>
          <c:extLst>
            <c:ext xmlns:c16="http://schemas.microsoft.com/office/drawing/2014/chart" uri="{C3380CC4-5D6E-409C-BE32-E72D297353CC}">
              <c16:uniqueId val="{00000000-E8CA-4D18-BA8F-85EBBB0208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E8CA-4D18-BA8F-85EBBB0208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9" t="str">
        <f>データ!H6</f>
        <v>和歌山県　上富田町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0" t="s">
        <v>1</v>
      </c>
      <c r="C7" s="81"/>
      <c r="D7" s="81"/>
      <c r="E7" s="81"/>
      <c r="F7" s="81"/>
      <c r="G7" s="81"/>
      <c r="H7" s="81"/>
      <c r="I7" s="80" t="s">
        <v>2</v>
      </c>
      <c r="J7" s="81"/>
      <c r="K7" s="81"/>
      <c r="L7" s="81"/>
      <c r="M7" s="81"/>
      <c r="N7" s="81"/>
      <c r="O7" s="82"/>
      <c r="P7" s="83" t="s">
        <v>3</v>
      </c>
      <c r="Q7" s="83"/>
      <c r="R7" s="83"/>
      <c r="S7" s="83"/>
      <c r="T7" s="83"/>
      <c r="U7" s="83"/>
      <c r="V7" s="83"/>
      <c r="W7" s="83" t="s">
        <v>4</v>
      </c>
      <c r="X7" s="83"/>
      <c r="Y7" s="83"/>
      <c r="Z7" s="83"/>
      <c r="AA7" s="83"/>
      <c r="AB7" s="83"/>
      <c r="AC7" s="83"/>
      <c r="AD7" s="83" t="s">
        <v>5</v>
      </c>
      <c r="AE7" s="83"/>
      <c r="AF7" s="83"/>
      <c r="AG7" s="83"/>
      <c r="AH7" s="83"/>
      <c r="AI7" s="83"/>
      <c r="AJ7" s="83"/>
      <c r="AK7" s="4"/>
      <c r="AL7" s="83" t="s">
        <v>6</v>
      </c>
      <c r="AM7" s="83"/>
      <c r="AN7" s="83"/>
      <c r="AO7" s="83"/>
      <c r="AP7" s="83"/>
      <c r="AQ7" s="83"/>
      <c r="AR7" s="83"/>
      <c r="AS7" s="83"/>
      <c r="AT7" s="80" t="s">
        <v>7</v>
      </c>
      <c r="AU7" s="81"/>
      <c r="AV7" s="81"/>
      <c r="AW7" s="81"/>
      <c r="AX7" s="81"/>
      <c r="AY7" s="81"/>
      <c r="AZ7" s="81"/>
      <c r="BA7" s="81"/>
      <c r="BB7" s="83" t="s">
        <v>8</v>
      </c>
      <c r="BC7" s="83"/>
      <c r="BD7" s="83"/>
      <c r="BE7" s="83"/>
      <c r="BF7" s="83"/>
      <c r="BG7" s="83"/>
      <c r="BH7" s="83"/>
      <c r="BI7" s="83"/>
      <c r="BJ7" s="3"/>
      <c r="BK7" s="3"/>
      <c r="BL7" s="5" t="s">
        <v>9</v>
      </c>
      <c r="BM7" s="6"/>
      <c r="BN7" s="6"/>
      <c r="BO7" s="6"/>
      <c r="BP7" s="6"/>
      <c r="BQ7" s="6"/>
      <c r="BR7" s="6"/>
      <c r="BS7" s="6"/>
      <c r="BT7" s="6"/>
      <c r="BU7" s="6"/>
      <c r="BV7" s="6"/>
      <c r="BW7" s="6"/>
      <c r="BX7" s="6"/>
      <c r="BY7" s="7"/>
    </row>
    <row r="8" spans="1:78" ht="18.75" customHeight="1" x14ac:dyDescent="0.15">
      <c r="A8" s="2"/>
      <c r="B8" s="84" t="str">
        <f>データ!$I$6</f>
        <v>法適用</v>
      </c>
      <c r="C8" s="85"/>
      <c r="D8" s="85"/>
      <c r="E8" s="85"/>
      <c r="F8" s="85"/>
      <c r="G8" s="85"/>
      <c r="H8" s="85"/>
      <c r="I8" s="84" t="str">
        <f>データ!$J$6</f>
        <v>水道事業</v>
      </c>
      <c r="J8" s="85"/>
      <c r="K8" s="85"/>
      <c r="L8" s="85"/>
      <c r="M8" s="85"/>
      <c r="N8" s="85"/>
      <c r="O8" s="86"/>
      <c r="P8" s="87" t="str">
        <f>データ!$K$6</f>
        <v>末端給水事業</v>
      </c>
      <c r="Q8" s="87"/>
      <c r="R8" s="87"/>
      <c r="S8" s="87"/>
      <c r="T8" s="87"/>
      <c r="U8" s="87"/>
      <c r="V8" s="87"/>
      <c r="W8" s="87" t="str">
        <f>データ!$L$6</f>
        <v>A6</v>
      </c>
      <c r="X8" s="87"/>
      <c r="Y8" s="87"/>
      <c r="Z8" s="87"/>
      <c r="AA8" s="87"/>
      <c r="AB8" s="87"/>
      <c r="AC8" s="87"/>
      <c r="AD8" s="87" t="str">
        <f>データ!$M$6</f>
        <v>非設置</v>
      </c>
      <c r="AE8" s="87"/>
      <c r="AF8" s="87"/>
      <c r="AG8" s="87"/>
      <c r="AH8" s="87"/>
      <c r="AI8" s="87"/>
      <c r="AJ8" s="87"/>
      <c r="AK8" s="4"/>
      <c r="AL8" s="75">
        <f>データ!$R$6</f>
        <v>15569</v>
      </c>
      <c r="AM8" s="75"/>
      <c r="AN8" s="75"/>
      <c r="AO8" s="75"/>
      <c r="AP8" s="75"/>
      <c r="AQ8" s="75"/>
      <c r="AR8" s="75"/>
      <c r="AS8" s="75"/>
      <c r="AT8" s="71">
        <f>データ!$S$6</f>
        <v>57.37</v>
      </c>
      <c r="AU8" s="72"/>
      <c r="AV8" s="72"/>
      <c r="AW8" s="72"/>
      <c r="AX8" s="72"/>
      <c r="AY8" s="72"/>
      <c r="AZ8" s="72"/>
      <c r="BA8" s="72"/>
      <c r="BB8" s="74">
        <f>データ!$T$6</f>
        <v>271.38</v>
      </c>
      <c r="BC8" s="74"/>
      <c r="BD8" s="74"/>
      <c r="BE8" s="74"/>
      <c r="BF8" s="74"/>
      <c r="BG8" s="74"/>
      <c r="BH8" s="74"/>
      <c r="BI8" s="74"/>
      <c r="BJ8" s="3"/>
      <c r="BK8" s="3"/>
      <c r="BL8" s="78" t="s">
        <v>10</v>
      </c>
      <c r="BM8" s="79"/>
      <c r="BN8" s="8" t="s">
        <v>11</v>
      </c>
      <c r="BO8" s="9"/>
      <c r="BP8" s="9"/>
      <c r="BQ8" s="9"/>
      <c r="BR8" s="9"/>
      <c r="BS8" s="9"/>
      <c r="BT8" s="9"/>
      <c r="BU8" s="9"/>
      <c r="BV8" s="9"/>
      <c r="BW8" s="9"/>
      <c r="BX8" s="9"/>
      <c r="BY8" s="10"/>
    </row>
    <row r="9" spans="1:78" ht="18.75" customHeight="1" x14ac:dyDescent="0.15">
      <c r="A9" s="2"/>
      <c r="B9" s="80" t="s">
        <v>12</v>
      </c>
      <c r="C9" s="81"/>
      <c r="D9" s="81"/>
      <c r="E9" s="81"/>
      <c r="F9" s="81"/>
      <c r="G9" s="81"/>
      <c r="H9" s="81"/>
      <c r="I9" s="80" t="s">
        <v>13</v>
      </c>
      <c r="J9" s="81"/>
      <c r="K9" s="81"/>
      <c r="L9" s="81"/>
      <c r="M9" s="81"/>
      <c r="N9" s="81"/>
      <c r="O9" s="82"/>
      <c r="P9" s="83" t="s">
        <v>14</v>
      </c>
      <c r="Q9" s="83"/>
      <c r="R9" s="83"/>
      <c r="S9" s="83"/>
      <c r="T9" s="83"/>
      <c r="U9" s="83"/>
      <c r="V9" s="83"/>
      <c r="W9" s="83" t="s">
        <v>15</v>
      </c>
      <c r="X9" s="83"/>
      <c r="Y9" s="83"/>
      <c r="Z9" s="83"/>
      <c r="AA9" s="83"/>
      <c r="AB9" s="83"/>
      <c r="AC9" s="83"/>
      <c r="AD9" s="2"/>
      <c r="AE9" s="2"/>
      <c r="AF9" s="2"/>
      <c r="AG9" s="2"/>
      <c r="AH9" s="4"/>
      <c r="AI9" s="4"/>
      <c r="AJ9" s="4"/>
      <c r="AK9" s="4"/>
      <c r="AL9" s="83" t="s">
        <v>16</v>
      </c>
      <c r="AM9" s="83"/>
      <c r="AN9" s="83"/>
      <c r="AO9" s="83"/>
      <c r="AP9" s="83"/>
      <c r="AQ9" s="83"/>
      <c r="AR9" s="83"/>
      <c r="AS9" s="83"/>
      <c r="AT9" s="80" t="s">
        <v>17</v>
      </c>
      <c r="AU9" s="81"/>
      <c r="AV9" s="81"/>
      <c r="AW9" s="81"/>
      <c r="AX9" s="81"/>
      <c r="AY9" s="81"/>
      <c r="AZ9" s="81"/>
      <c r="BA9" s="81"/>
      <c r="BB9" s="83" t="s">
        <v>18</v>
      </c>
      <c r="BC9" s="83"/>
      <c r="BD9" s="83"/>
      <c r="BE9" s="83"/>
      <c r="BF9" s="83"/>
      <c r="BG9" s="83"/>
      <c r="BH9" s="83"/>
      <c r="BI9" s="83"/>
      <c r="BJ9" s="3"/>
      <c r="BK9" s="3"/>
      <c r="BL9" s="69" t="s">
        <v>19</v>
      </c>
      <c r="BM9" s="70"/>
      <c r="BN9" s="11" t="s">
        <v>20</v>
      </c>
      <c r="BO9" s="12"/>
      <c r="BP9" s="12"/>
      <c r="BQ9" s="12"/>
      <c r="BR9" s="12"/>
      <c r="BS9" s="12"/>
      <c r="BT9" s="12"/>
      <c r="BU9" s="12"/>
      <c r="BV9" s="12"/>
      <c r="BW9" s="12"/>
      <c r="BX9" s="12"/>
      <c r="BY9" s="13"/>
    </row>
    <row r="10" spans="1:78" ht="18.75" customHeight="1" x14ac:dyDescent="0.15">
      <c r="A10" s="2"/>
      <c r="B10" s="71" t="str">
        <f>データ!$N$6</f>
        <v>-</v>
      </c>
      <c r="C10" s="72"/>
      <c r="D10" s="72"/>
      <c r="E10" s="72"/>
      <c r="F10" s="72"/>
      <c r="G10" s="72"/>
      <c r="H10" s="72"/>
      <c r="I10" s="71">
        <f>データ!$O$6</f>
        <v>75.77</v>
      </c>
      <c r="J10" s="72"/>
      <c r="K10" s="72"/>
      <c r="L10" s="72"/>
      <c r="M10" s="72"/>
      <c r="N10" s="72"/>
      <c r="O10" s="73"/>
      <c r="P10" s="74">
        <f>データ!$P$6</f>
        <v>99.73</v>
      </c>
      <c r="Q10" s="74"/>
      <c r="R10" s="74"/>
      <c r="S10" s="74"/>
      <c r="T10" s="74"/>
      <c r="U10" s="74"/>
      <c r="V10" s="74"/>
      <c r="W10" s="75">
        <f>データ!$Q$6</f>
        <v>2200</v>
      </c>
      <c r="X10" s="75"/>
      <c r="Y10" s="75"/>
      <c r="Z10" s="75"/>
      <c r="AA10" s="75"/>
      <c r="AB10" s="75"/>
      <c r="AC10" s="75"/>
      <c r="AD10" s="2"/>
      <c r="AE10" s="2"/>
      <c r="AF10" s="2"/>
      <c r="AG10" s="2"/>
      <c r="AH10" s="4"/>
      <c r="AI10" s="4"/>
      <c r="AJ10" s="4"/>
      <c r="AK10" s="4"/>
      <c r="AL10" s="75">
        <f>データ!$U$6</f>
        <v>15506</v>
      </c>
      <c r="AM10" s="75"/>
      <c r="AN10" s="75"/>
      <c r="AO10" s="75"/>
      <c r="AP10" s="75"/>
      <c r="AQ10" s="75"/>
      <c r="AR10" s="75"/>
      <c r="AS10" s="75"/>
      <c r="AT10" s="71">
        <f>データ!$V$6</f>
        <v>57.37</v>
      </c>
      <c r="AU10" s="72"/>
      <c r="AV10" s="72"/>
      <c r="AW10" s="72"/>
      <c r="AX10" s="72"/>
      <c r="AY10" s="72"/>
      <c r="AZ10" s="72"/>
      <c r="BA10" s="72"/>
      <c r="BB10" s="74">
        <f>データ!$W$6</f>
        <v>270.27999999999997</v>
      </c>
      <c r="BC10" s="74"/>
      <c r="BD10" s="74"/>
      <c r="BE10" s="74"/>
      <c r="BF10" s="74"/>
      <c r="BG10" s="74"/>
      <c r="BH10" s="74"/>
      <c r="BI10" s="74"/>
      <c r="BJ10" s="2"/>
      <c r="BK10" s="2"/>
      <c r="BL10" s="76" t="s">
        <v>21</v>
      </c>
      <c r="BM10" s="7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110</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V6b6hq4RwbmyTBqfn7qMQwLJbfTs6eVUVqQUTW6vMdVH10cTFc7OMmIb7h3NidieV6DRyGZMNDA2AP4uXv1FA==" saltValue="Qb9vUuzhg7qofWT+mO2m3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2" t="s">
        <v>50</v>
      </c>
      <c r="I3" s="93"/>
      <c r="J3" s="93"/>
      <c r="K3" s="93"/>
      <c r="L3" s="93"/>
      <c r="M3" s="93"/>
      <c r="N3" s="93"/>
      <c r="O3" s="93"/>
      <c r="P3" s="93"/>
      <c r="Q3" s="93"/>
      <c r="R3" s="93"/>
      <c r="S3" s="93"/>
      <c r="T3" s="93"/>
      <c r="U3" s="93"/>
      <c r="V3" s="93"/>
      <c r="W3" s="94"/>
      <c r="X3" s="98" t="s">
        <v>51</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52</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53</v>
      </c>
      <c r="B4" s="31"/>
      <c r="C4" s="31"/>
      <c r="D4" s="31"/>
      <c r="E4" s="31"/>
      <c r="F4" s="31"/>
      <c r="G4" s="31"/>
      <c r="H4" s="95"/>
      <c r="I4" s="96"/>
      <c r="J4" s="96"/>
      <c r="K4" s="96"/>
      <c r="L4" s="96"/>
      <c r="M4" s="96"/>
      <c r="N4" s="96"/>
      <c r="O4" s="96"/>
      <c r="P4" s="96"/>
      <c r="Q4" s="96"/>
      <c r="R4" s="96"/>
      <c r="S4" s="96"/>
      <c r="T4" s="96"/>
      <c r="U4" s="96"/>
      <c r="V4" s="96"/>
      <c r="W4" s="97"/>
      <c r="X4" s="91" t="s">
        <v>54</v>
      </c>
      <c r="Y4" s="91"/>
      <c r="Z4" s="91"/>
      <c r="AA4" s="91"/>
      <c r="AB4" s="91"/>
      <c r="AC4" s="91"/>
      <c r="AD4" s="91"/>
      <c r="AE4" s="91"/>
      <c r="AF4" s="91"/>
      <c r="AG4" s="91"/>
      <c r="AH4" s="91"/>
      <c r="AI4" s="91" t="s">
        <v>55</v>
      </c>
      <c r="AJ4" s="91"/>
      <c r="AK4" s="91"/>
      <c r="AL4" s="91"/>
      <c r="AM4" s="91"/>
      <c r="AN4" s="91"/>
      <c r="AO4" s="91"/>
      <c r="AP4" s="91"/>
      <c r="AQ4" s="91"/>
      <c r="AR4" s="91"/>
      <c r="AS4" s="91"/>
      <c r="AT4" s="91" t="s">
        <v>56</v>
      </c>
      <c r="AU4" s="91"/>
      <c r="AV4" s="91"/>
      <c r="AW4" s="91"/>
      <c r="AX4" s="91"/>
      <c r="AY4" s="91"/>
      <c r="AZ4" s="91"/>
      <c r="BA4" s="91"/>
      <c r="BB4" s="91"/>
      <c r="BC4" s="91"/>
      <c r="BD4" s="91"/>
      <c r="BE4" s="91" t="s">
        <v>57</v>
      </c>
      <c r="BF4" s="91"/>
      <c r="BG4" s="91"/>
      <c r="BH4" s="91"/>
      <c r="BI4" s="91"/>
      <c r="BJ4" s="91"/>
      <c r="BK4" s="91"/>
      <c r="BL4" s="91"/>
      <c r="BM4" s="91"/>
      <c r="BN4" s="91"/>
      <c r="BO4" s="91"/>
      <c r="BP4" s="91" t="s">
        <v>58</v>
      </c>
      <c r="BQ4" s="91"/>
      <c r="BR4" s="91"/>
      <c r="BS4" s="91"/>
      <c r="BT4" s="91"/>
      <c r="BU4" s="91"/>
      <c r="BV4" s="91"/>
      <c r="BW4" s="91"/>
      <c r="BX4" s="91"/>
      <c r="BY4" s="91"/>
      <c r="BZ4" s="91"/>
      <c r="CA4" s="91" t="s">
        <v>59</v>
      </c>
      <c r="CB4" s="91"/>
      <c r="CC4" s="91"/>
      <c r="CD4" s="91"/>
      <c r="CE4" s="91"/>
      <c r="CF4" s="91"/>
      <c r="CG4" s="91"/>
      <c r="CH4" s="91"/>
      <c r="CI4" s="91"/>
      <c r="CJ4" s="91"/>
      <c r="CK4" s="91"/>
      <c r="CL4" s="91" t="s">
        <v>60</v>
      </c>
      <c r="CM4" s="91"/>
      <c r="CN4" s="91"/>
      <c r="CO4" s="91"/>
      <c r="CP4" s="91"/>
      <c r="CQ4" s="91"/>
      <c r="CR4" s="91"/>
      <c r="CS4" s="91"/>
      <c r="CT4" s="91"/>
      <c r="CU4" s="91"/>
      <c r="CV4" s="91"/>
      <c r="CW4" s="91" t="s">
        <v>61</v>
      </c>
      <c r="CX4" s="91"/>
      <c r="CY4" s="91"/>
      <c r="CZ4" s="91"/>
      <c r="DA4" s="91"/>
      <c r="DB4" s="91"/>
      <c r="DC4" s="91"/>
      <c r="DD4" s="91"/>
      <c r="DE4" s="91"/>
      <c r="DF4" s="91"/>
      <c r="DG4" s="91"/>
      <c r="DH4" s="91" t="s">
        <v>62</v>
      </c>
      <c r="DI4" s="91"/>
      <c r="DJ4" s="91"/>
      <c r="DK4" s="91"/>
      <c r="DL4" s="91"/>
      <c r="DM4" s="91"/>
      <c r="DN4" s="91"/>
      <c r="DO4" s="91"/>
      <c r="DP4" s="91"/>
      <c r="DQ4" s="91"/>
      <c r="DR4" s="91"/>
      <c r="DS4" s="91" t="s">
        <v>63</v>
      </c>
      <c r="DT4" s="91"/>
      <c r="DU4" s="91"/>
      <c r="DV4" s="91"/>
      <c r="DW4" s="91"/>
      <c r="DX4" s="91"/>
      <c r="DY4" s="91"/>
      <c r="DZ4" s="91"/>
      <c r="EA4" s="91"/>
      <c r="EB4" s="91"/>
      <c r="EC4" s="91"/>
      <c r="ED4" s="91" t="s">
        <v>64</v>
      </c>
      <c r="EE4" s="91"/>
      <c r="EF4" s="91"/>
      <c r="EG4" s="91"/>
      <c r="EH4" s="91"/>
      <c r="EI4" s="91"/>
      <c r="EJ4" s="91"/>
      <c r="EK4" s="91"/>
      <c r="EL4" s="91"/>
      <c r="EM4" s="91"/>
      <c r="EN4" s="9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304042</v>
      </c>
      <c r="D6" s="34">
        <f t="shared" si="3"/>
        <v>46</v>
      </c>
      <c r="E6" s="34">
        <f t="shared" si="3"/>
        <v>1</v>
      </c>
      <c r="F6" s="34">
        <f t="shared" si="3"/>
        <v>0</v>
      </c>
      <c r="G6" s="34">
        <f t="shared" si="3"/>
        <v>1</v>
      </c>
      <c r="H6" s="34" t="str">
        <f t="shared" si="3"/>
        <v>和歌山県　上富田町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75.77</v>
      </c>
      <c r="P6" s="35">
        <f t="shared" si="3"/>
        <v>99.73</v>
      </c>
      <c r="Q6" s="35">
        <f t="shared" si="3"/>
        <v>2200</v>
      </c>
      <c r="R6" s="35">
        <f t="shared" si="3"/>
        <v>15569</v>
      </c>
      <c r="S6" s="35">
        <f t="shared" si="3"/>
        <v>57.37</v>
      </c>
      <c r="T6" s="35">
        <f t="shared" si="3"/>
        <v>271.38</v>
      </c>
      <c r="U6" s="35">
        <f t="shared" si="3"/>
        <v>15506</v>
      </c>
      <c r="V6" s="35">
        <f t="shared" si="3"/>
        <v>57.37</v>
      </c>
      <c r="W6" s="35">
        <f t="shared" si="3"/>
        <v>270.27999999999997</v>
      </c>
      <c r="X6" s="36">
        <f>IF(X7="",NA(),X7)</f>
        <v>142.44</v>
      </c>
      <c r="Y6" s="36">
        <f t="shared" ref="Y6:AG6" si="4">IF(Y7="",NA(),Y7)</f>
        <v>146.65</v>
      </c>
      <c r="Z6" s="36">
        <f t="shared" si="4"/>
        <v>150.53</v>
      </c>
      <c r="AA6" s="36">
        <f t="shared" si="4"/>
        <v>146.24</v>
      </c>
      <c r="AB6" s="36">
        <f t="shared" si="4"/>
        <v>145.61000000000001</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198.35</v>
      </c>
      <c r="AU6" s="36">
        <f t="shared" ref="AU6:BC6" si="6">IF(AU7="",NA(),AU7)</f>
        <v>215.92</v>
      </c>
      <c r="AV6" s="36">
        <f t="shared" si="6"/>
        <v>265.8</v>
      </c>
      <c r="AW6" s="36">
        <f t="shared" si="6"/>
        <v>316.45999999999998</v>
      </c>
      <c r="AX6" s="36">
        <f t="shared" si="6"/>
        <v>346.8</v>
      </c>
      <c r="AY6" s="36">
        <f t="shared" si="6"/>
        <v>391.54</v>
      </c>
      <c r="AZ6" s="36">
        <f t="shared" si="6"/>
        <v>384.34</v>
      </c>
      <c r="BA6" s="36">
        <f t="shared" si="6"/>
        <v>359.47</v>
      </c>
      <c r="BB6" s="36">
        <f t="shared" si="6"/>
        <v>369.69</v>
      </c>
      <c r="BC6" s="36">
        <f t="shared" si="6"/>
        <v>379.08</v>
      </c>
      <c r="BD6" s="35" t="str">
        <f>IF(BD7="","",IF(BD7="-","【-】","【"&amp;SUBSTITUTE(TEXT(BD7,"#,##0.00"),"-","△")&amp;"】"))</f>
        <v>【264.97】</v>
      </c>
      <c r="BE6" s="36">
        <f>IF(BE7="",NA(),BE7)</f>
        <v>274.18</v>
      </c>
      <c r="BF6" s="36">
        <f t="shared" ref="BF6:BN6" si="7">IF(BF7="",NA(),BF7)</f>
        <v>272.85000000000002</v>
      </c>
      <c r="BG6" s="36">
        <f t="shared" si="7"/>
        <v>231.44</v>
      </c>
      <c r="BH6" s="36">
        <f t="shared" si="7"/>
        <v>195.17</v>
      </c>
      <c r="BI6" s="36">
        <f t="shared" si="7"/>
        <v>184.12</v>
      </c>
      <c r="BJ6" s="36">
        <f t="shared" si="7"/>
        <v>386.97</v>
      </c>
      <c r="BK6" s="36">
        <f t="shared" si="7"/>
        <v>380.58</v>
      </c>
      <c r="BL6" s="36">
        <f t="shared" si="7"/>
        <v>401.79</v>
      </c>
      <c r="BM6" s="36">
        <f t="shared" si="7"/>
        <v>402.99</v>
      </c>
      <c r="BN6" s="36">
        <f t="shared" si="7"/>
        <v>398.98</v>
      </c>
      <c r="BO6" s="35" t="str">
        <f>IF(BO7="","",IF(BO7="-","【-】","【"&amp;SUBSTITUTE(TEXT(BO7,"#,##0.00"),"-","△")&amp;"】"))</f>
        <v>【266.61】</v>
      </c>
      <c r="BP6" s="36">
        <f>IF(BP7="",NA(),BP7)</f>
        <v>145.33000000000001</v>
      </c>
      <c r="BQ6" s="36">
        <f t="shared" ref="BQ6:BY6" si="8">IF(BQ7="",NA(),BQ7)</f>
        <v>148.63</v>
      </c>
      <c r="BR6" s="36">
        <f t="shared" si="8"/>
        <v>151.07</v>
      </c>
      <c r="BS6" s="36">
        <f t="shared" si="8"/>
        <v>146.97</v>
      </c>
      <c r="BT6" s="36">
        <f t="shared" si="8"/>
        <v>145.63999999999999</v>
      </c>
      <c r="BU6" s="36">
        <f t="shared" si="8"/>
        <v>101.72</v>
      </c>
      <c r="BV6" s="36">
        <f t="shared" si="8"/>
        <v>102.38</v>
      </c>
      <c r="BW6" s="36">
        <f t="shared" si="8"/>
        <v>100.12</v>
      </c>
      <c r="BX6" s="36">
        <f t="shared" si="8"/>
        <v>98.66</v>
      </c>
      <c r="BY6" s="36">
        <f t="shared" si="8"/>
        <v>98.64</v>
      </c>
      <c r="BZ6" s="35" t="str">
        <f>IF(BZ7="","",IF(BZ7="-","【-】","【"&amp;SUBSTITUTE(TEXT(BZ7,"#,##0.00"),"-","△")&amp;"】"))</f>
        <v>【103.24】</v>
      </c>
      <c r="CA6" s="36">
        <f>IF(CA7="",NA(),CA7)</f>
        <v>52.46</v>
      </c>
      <c r="CB6" s="36">
        <f t="shared" ref="CB6:CJ6" si="9">IF(CB7="",NA(),CB7)</f>
        <v>52.06</v>
      </c>
      <c r="CC6" s="36">
        <f t="shared" si="9"/>
        <v>51.15</v>
      </c>
      <c r="CD6" s="36">
        <f t="shared" si="9"/>
        <v>52.95</v>
      </c>
      <c r="CE6" s="36">
        <f t="shared" si="9"/>
        <v>54.01</v>
      </c>
      <c r="CF6" s="36">
        <f t="shared" si="9"/>
        <v>168.2</v>
      </c>
      <c r="CG6" s="36">
        <f t="shared" si="9"/>
        <v>168.67</v>
      </c>
      <c r="CH6" s="36">
        <f t="shared" si="9"/>
        <v>174.97</v>
      </c>
      <c r="CI6" s="36">
        <f t="shared" si="9"/>
        <v>178.59</v>
      </c>
      <c r="CJ6" s="36">
        <f t="shared" si="9"/>
        <v>178.92</v>
      </c>
      <c r="CK6" s="35" t="str">
        <f>IF(CK7="","",IF(CK7="-","【-】","【"&amp;SUBSTITUTE(TEXT(CK7,"#,##0.00"),"-","△")&amp;"】"))</f>
        <v>【168.38】</v>
      </c>
      <c r="CL6" s="36">
        <f>IF(CL7="",NA(),CL7)</f>
        <v>65.86</v>
      </c>
      <c r="CM6" s="36">
        <f t="shared" ref="CM6:CU6" si="10">IF(CM7="",NA(),CM7)</f>
        <v>65.52</v>
      </c>
      <c r="CN6" s="36">
        <f t="shared" si="10"/>
        <v>70.69</v>
      </c>
      <c r="CO6" s="36">
        <f t="shared" si="10"/>
        <v>70.62</v>
      </c>
      <c r="CP6" s="36">
        <f t="shared" si="10"/>
        <v>69.14</v>
      </c>
      <c r="CQ6" s="36">
        <f t="shared" si="10"/>
        <v>54.77</v>
      </c>
      <c r="CR6" s="36">
        <f t="shared" si="10"/>
        <v>54.92</v>
      </c>
      <c r="CS6" s="36">
        <f t="shared" si="10"/>
        <v>55.63</v>
      </c>
      <c r="CT6" s="36">
        <f t="shared" si="10"/>
        <v>55.03</v>
      </c>
      <c r="CU6" s="36">
        <f t="shared" si="10"/>
        <v>55.14</v>
      </c>
      <c r="CV6" s="35" t="str">
        <f>IF(CV7="","",IF(CV7="-","【-】","【"&amp;SUBSTITUTE(TEXT(CV7,"#,##0.00"),"-","△")&amp;"】"))</f>
        <v>【60.00】</v>
      </c>
      <c r="CW6" s="36">
        <f>IF(CW7="",NA(),CW7)</f>
        <v>83.84</v>
      </c>
      <c r="CX6" s="36">
        <f t="shared" ref="CX6:DF6" si="11">IF(CX7="",NA(),CX7)</f>
        <v>83.15</v>
      </c>
      <c r="CY6" s="36">
        <f t="shared" si="11"/>
        <v>82.03</v>
      </c>
      <c r="CZ6" s="36">
        <f t="shared" si="11"/>
        <v>81.5</v>
      </c>
      <c r="DA6" s="36">
        <f t="shared" si="11"/>
        <v>82.98</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53.67</v>
      </c>
      <c r="DI6" s="36">
        <f t="shared" ref="DI6:DQ6" si="12">IF(DI7="",NA(),DI7)</f>
        <v>53.81</v>
      </c>
      <c r="DJ6" s="36">
        <f t="shared" si="12"/>
        <v>55.21</v>
      </c>
      <c r="DK6" s="36">
        <f t="shared" si="12"/>
        <v>56.85</v>
      </c>
      <c r="DL6" s="36">
        <f t="shared" si="12"/>
        <v>57.54</v>
      </c>
      <c r="DM6" s="36">
        <f t="shared" si="12"/>
        <v>47.46</v>
      </c>
      <c r="DN6" s="36">
        <f t="shared" si="12"/>
        <v>48.49</v>
      </c>
      <c r="DO6" s="36">
        <f t="shared" si="12"/>
        <v>48.05</v>
      </c>
      <c r="DP6" s="36">
        <f t="shared" si="12"/>
        <v>48.87</v>
      </c>
      <c r="DQ6" s="36">
        <f t="shared" si="12"/>
        <v>49.92</v>
      </c>
      <c r="DR6" s="35" t="str">
        <f>IF(DR7="","",IF(DR7="-","【-】","【"&amp;SUBSTITUTE(TEXT(DR7,"#,##0.00"),"-","△")&amp;"】"))</f>
        <v>【49.59】</v>
      </c>
      <c r="DS6" s="36">
        <f>IF(DS7="",NA(),DS7)</f>
        <v>64.73</v>
      </c>
      <c r="DT6" s="36">
        <f t="shared" ref="DT6:EB6" si="13">IF(DT7="",NA(),DT7)</f>
        <v>16.559999999999999</v>
      </c>
      <c r="DU6" s="36">
        <f t="shared" si="13"/>
        <v>14.73</v>
      </c>
      <c r="DV6" s="36">
        <f t="shared" si="13"/>
        <v>14.96</v>
      </c>
      <c r="DW6" s="36">
        <f t="shared" si="13"/>
        <v>15.94</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1.34</v>
      </c>
      <c r="EE6" s="36">
        <f t="shared" ref="EE6:EM6" si="14">IF(EE7="",NA(),EE7)</f>
        <v>0.89</v>
      </c>
      <c r="EF6" s="36">
        <f t="shared" si="14"/>
        <v>1.01</v>
      </c>
      <c r="EG6" s="36">
        <f t="shared" si="14"/>
        <v>0.33</v>
      </c>
      <c r="EH6" s="36">
        <f t="shared" si="14"/>
        <v>0.8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304042</v>
      </c>
      <c r="D7" s="38">
        <v>46</v>
      </c>
      <c r="E7" s="38">
        <v>1</v>
      </c>
      <c r="F7" s="38">
        <v>0</v>
      </c>
      <c r="G7" s="38">
        <v>1</v>
      </c>
      <c r="H7" s="38" t="s">
        <v>93</v>
      </c>
      <c r="I7" s="38" t="s">
        <v>94</v>
      </c>
      <c r="J7" s="38" t="s">
        <v>95</v>
      </c>
      <c r="K7" s="38" t="s">
        <v>96</v>
      </c>
      <c r="L7" s="38" t="s">
        <v>97</v>
      </c>
      <c r="M7" s="38" t="s">
        <v>98</v>
      </c>
      <c r="N7" s="39" t="s">
        <v>99</v>
      </c>
      <c r="O7" s="39">
        <v>75.77</v>
      </c>
      <c r="P7" s="39">
        <v>99.73</v>
      </c>
      <c r="Q7" s="39">
        <v>2200</v>
      </c>
      <c r="R7" s="39">
        <v>15569</v>
      </c>
      <c r="S7" s="39">
        <v>57.37</v>
      </c>
      <c r="T7" s="39">
        <v>271.38</v>
      </c>
      <c r="U7" s="39">
        <v>15506</v>
      </c>
      <c r="V7" s="39">
        <v>57.37</v>
      </c>
      <c r="W7" s="39">
        <v>270.27999999999997</v>
      </c>
      <c r="X7" s="39">
        <v>142.44</v>
      </c>
      <c r="Y7" s="39">
        <v>146.65</v>
      </c>
      <c r="Z7" s="39">
        <v>150.53</v>
      </c>
      <c r="AA7" s="39">
        <v>146.24</v>
      </c>
      <c r="AB7" s="39">
        <v>145.61000000000001</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198.35</v>
      </c>
      <c r="AU7" s="39">
        <v>215.92</v>
      </c>
      <c r="AV7" s="39">
        <v>265.8</v>
      </c>
      <c r="AW7" s="39">
        <v>316.45999999999998</v>
      </c>
      <c r="AX7" s="39">
        <v>346.8</v>
      </c>
      <c r="AY7" s="39">
        <v>391.54</v>
      </c>
      <c r="AZ7" s="39">
        <v>384.34</v>
      </c>
      <c r="BA7" s="39">
        <v>359.47</v>
      </c>
      <c r="BB7" s="39">
        <v>369.69</v>
      </c>
      <c r="BC7" s="39">
        <v>379.08</v>
      </c>
      <c r="BD7" s="39">
        <v>264.97000000000003</v>
      </c>
      <c r="BE7" s="39">
        <v>274.18</v>
      </c>
      <c r="BF7" s="39">
        <v>272.85000000000002</v>
      </c>
      <c r="BG7" s="39">
        <v>231.44</v>
      </c>
      <c r="BH7" s="39">
        <v>195.17</v>
      </c>
      <c r="BI7" s="39">
        <v>184.12</v>
      </c>
      <c r="BJ7" s="39">
        <v>386.97</v>
      </c>
      <c r="BK7" s="39">
        <v>380.58</v>
      </c>
      <c r="BL7" s="39">
        <v>401.79</v>
      </c>
      <c r="BM7" s="39">
        <v>402.99</v>
      </c>
      <c r="BN7" s="39">
        <v>398.98</v>
      </c>
      <c r="BO7" s="39">
        <v>266.61</v>
      </c>
      <c r="BP7" s="39">
        <v>145.33000000000001</v>
      </c>
      <c r="BQ7" s="39">
        <v>148.63</v>
      </c>
      <c r="BR7" s="39">
        <v>151.07</v>
      </c>
      <c r="BS7" s="39">
        <v>146.97</v>
      </c>
      <c r="BT7" s="39">
        <v>145.63999999999999</v>
      </c>
      <c r="BU7" s="39">
        <v>101.72</v>
      </c>
      <c r="BV7" s="39">
        <v>102.38</v>
      </c>
      <c r="BW7" s="39">
        <v>100.12</v>
      </c>
      <c r="BX7" s="39">
        <v>98.66</v>
      </c>
      <c r="BY7" s="39">
        <v>98.64</v>
      </c>
      <c r="BZ7" s="39">
        <v>103.24</v>
      </c>
      <c r="CA7" s="39">
        <v>52.46</v>
      </c>
      <c r="CB7" s="39">
        <v>52.06</v>
      </c>
      <c r="CC7" s="39">
        <v>51.15</v>
      </c>
      <c r="CD7" s="39">
        <v>52.95</v>
      </c>
      <c r="CE7" s="39">
        <v>54.01</v>
      </c>
      <c r="CF7" s="39">
        <v>168.2</v>
      </c>
      <c r="CG7" s="39">
        <v>168.67</v>
      </c>
      <c r="CH7" s="39">
        <v>174.97</v>
      </c>
      <c r="CI7" s="39">
        <v>178.59</v>
      </c>
      <c r="CJ7" s="39">
        <v>178.92</v>
      </c>
      <c r="CK7" s="39">
        <v>168.38</v>
      </c>
      <c r="CL7" s="39">
        <v>65.86</v>
      </c>
      <c r="CM7" s="39">
        <v>65.52</v>
      </c>
      <c r="CN7" s="39">
        <v>70.69</v>
      </c>
      <c r="CO7" s="39">
        <v>70.62</v>
      </c>
      <c r="CP7" s="39">
        <v>69.14</v>
      </c>
      <c r="CQ7" s="39">
        <v>54.77</v>
      </c>
      <c r="CR7" s="39">
        <v>54.92</v>
      </c>
      <c r="CS7" s="39">
        <v>55.63</v>
      </c>
      <c r="CT7" s="39">
        <v>55.03</v>
      </c>
      <c r="CU7" s="39">
        <v>55.14</v>
      </c>
      <c r="CV7" s="39">
        <v>60</v>
      </c>
      <c r="CW7" s="39">
        <v>83.84</v>
      </c>
      <c r="CX7" s="39">
        <v>83.15</v>
      </c>
      <c r="CY7" s="39">
        <v>82.03</v>
      </c>
      <c r="CZ7" s="39">
        <v>81.5</v>
      </c>
      <c r="DA7" s="39">
        <v>82.98</v>
      </c>
      <c r="DB7" s="39">
        <v>82.89</v>
      </c>
      <c r="DC7" s="39">
        <v>82.66</v>
      </c>
      <c r="DD7" s="39">
        <v>82.04</v>
      </c>
      <c r="DE7" s="39">
        <v>81.900000000000006</v>
      </c>
      <c r="DF7" s="39">
        <v>81.39</v>
      </c>
      <c r="DG7" s="39">
        <v>89.8</v>
      </c>
      <c r="DH7" s="39">
        <v>53.67</v>
      </c>
      <c r="DI7" s="39">
        <v>53.81</v>
      </c>
      <c r="DJ7" s="39">
        <v>55.21</v>
      </c>
      <c r="DK7" s="39">
        <v>56.85</v>
      </c>
      <c r="DL7" s="39">
        <v>57.54</v>
      </c>
      <c r="DM7" s="39">
        <v>47.46</v>
      </c>
      <c r="DN7" s="39">
        <v>48.49</v>
      </c>
      <c r="DO7" s="39">
        <v>48.05</v>
      </c>
      <c r="DP7" s="39">
        <v>48.87</v>
      </c>
      <c r="DQ7" s="39">
        <v>49.92</v>
      </c>
      <c r="DR7" s="39">
        <v>49.59</v>
      </c>
      <c r="DS7" s="39">
        <v>64.73</v>
      </c>
      <c r="DT7" s="39">
        <v>16.559999999999999</v>
      </c>
      <c r="DU7" s="39">
        <v>14.73</v>
      </c>
      <c r="DV7" s="39">
        <v>14.96</v>
      </c>
      <c r="DW7" s="39">
        <v>15.94</v>
      </c>
      <c r="DX7" s="39">
        <v>9.7100000000000009</v>
      </c>
      <c r="DY7" s="39">
        <v>12.79</v>
      </c>
      <c r="DZ7" s="39">
        <v>13.39</v>
      </c>
      <c r="EA7" s="39">
        <v>14.85</v>
      </c>
      <c r="EB7" s="39">
        <v>16.88</v>
      </c>
      <c r="EC7" s="39">
        <v>19.440000000000001</v>
      </c>
      <c r="ED7" s="39">
        <v>1.34</v>
      </c>
      <c r="EE7" s="39">
        <v>0.89</v>
      </c>
      <c r="EF7" s="39">
        <v>1.01</v>
      </c>
      <c r="EG7" s="39">
        <v>0.33</v>
      </c>
      <c r="EH7" s="39">
        <v>0.8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2021-02-08T07:26:28Z</cp:lastPrinted>
  <dcterms:created xsi:type="dcterms:W3CDTF">2020-12-04T02:12:47Z</dcterms:created>
  <dcterms:modified xsi:type="dcterms:W3CDTF">2021-02-08T07:26:30Z</dcterms:modified>
  <cp:category/>
</cp:coreProperties>
</file>