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fs\日置川事務所\安居出張所\●農業集落排水事業\●提出書類関係\総務課\財政係\令和2年度\公営企業に係る経営比較分析表(令和元年度決算)の分析等について\"/>
    </mc:Choice>
  </mc:AlternateContent>
  <xr:revisionPtr revIDLastSave="0" documentId="13_ncr:1_{C68465C1-9759-430A-884F-36AE07E5E303}" xr6:coauthVersionLast="36" xr6:coauthVersionMax="36" xr10:uidLastSave="{00000000-0000-0000-0000-000000000000}"/>
  <workbookProtection workbookAlgorithmName="SHA-512" workbookHashValue="W3O7IEh4P7cg+lIWD5f9nRGPPMeZ9RWqOUUJnJQtOFTgb/8ZlUh++792w6K0WJOWLVsnsuv3Mam30iTSYmM//w==" workbookSaltValue="jMRWgtt9c1YX8daGhZ8vW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W10" i="4"/>
  <c r="I10" i="4"/>
  <c r="B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<sst xmlns="http://schemas.openxmlformats.org/spreadsheetml/2006/main" count="236" uniqueCount="120">
  <si>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</si>
  <si>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</si>
  <si>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</si>
  <si>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</si>
  <si>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</si>
  <si>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</si>
  <si>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</si>
  <si>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</si>
  <si>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</si>
  <si>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</si>
  <si>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</si>
  <si>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</si>
  <si>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</si>
  <si>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</si>
  <si>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</si>
  <si>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</si>
  <si>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</si>
  <si>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</si>
  <si>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</si>
  <si>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</si>
  <si>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</si>
  <si>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</si>
  <si>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</si>
  <si>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</si>
  <si>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</si>
  <si>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</si>
  <si>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</si>
  <si>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</si>
  <si>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</si>
  <si>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</si>
  <si>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</si>
  <si>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</si>
  <si>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</si>
  <si>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</si>
  <si>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</si>
  <si>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</si>
  <si>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</si>
  <si>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</si>
  <si>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</si>
  <si>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</si>
  <si>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</si>
  <si>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</si>
  <si>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</si>
  <si>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</si>
  <si>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</si>
  <si>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</si>
  <si>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</si>
  <si>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</si>
  <si>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</si>
  <si>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</si>
  <si>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</si>
  <si>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</si>
  <si>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</si>
  <si>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</si>
  <si>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</si>
  <si>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</si>
  <si>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</si>
  <si>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</si>
  <si>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</si>
  <si>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</si>
  <si>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</si>
  <si>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</si>
  <si>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</si>
  <si>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</si>
  <si>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</si>
  <si>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</si>
  <si>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</si>
  <si>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</si>
  <si>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</si>
  <si>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</si>
  <si>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</si>
  <si>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</si>
  <si>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</si>
  <si>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</si>
  <si>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</si>
  <si>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</si>
  <si>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</si>
  <si>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</si>
  <si>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</si>
  <si>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</si>
  <si>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</si>
  <si>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</si>
  <si>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</si>
  <si>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</si>
  <si>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</si>
  <si>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</si>
  <si>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</si>
  <si>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</si>
  <si>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</si>
  <si>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</si>
  <si>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</si>
  <si>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</si>
  <si>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</si>
  <si>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</si>
  <si>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</si>
  <si>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</si>
  <si>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</si>
  <si>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</si>
  <si>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</si>
  <si>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</si>
  <si>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</si>
  <si>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</si>
  <si>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</si>
  <si>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</si>
  <si>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</si>
  <si>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</si>
  <si>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</si>
  <si>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</si>
  <si>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</si>
  <si>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</si>
  <si>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</si>
  <si>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</si>
  <si>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</si>
  <si>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</si>
  <si>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</si>
  <si>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</si>
  <si>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</si>
  <si>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例年使用料以外の収入に依存せざるを得ない経営状況なので収支が黒字である100％に近づけるために接続率を上げ安定した使用料収入を確保することが課題である。
④企業債残高対事業規模比率（％）
　例年類似団体平均値、全国平均よりも低いが投資規模、使用料水準は適切であり地方債現在高は妥当である。
⑤経費回収率（％）
　類似団体平均値、全国平均よりも高いのは機器等の修繕もなく汚水処理費(維持管理費)が最低維持費で済んだのが理由だと考えられる。ただ本来使用料で100％回収すべきであることから適正な使用料収入の確保、維持費の削減が課題である。
⑥汚水処理原価（円）
　類似団体平均値、全国平均と比較して低い指標なので維持管理費が抑えられていることがわかるが今後、接続率の向上による有収水量の増加させる取組(経営改善)の目安とする。
⑦施設利用率（％）
　類似団体平均値、全国平均よりも低い指標であることから施設が適正規模でないことがわかる。そのため遊休状態を避けるためにも接続率の向上の目安とする。
⑧水洗化率（％）
　本来は100％となっていることが望ましい。例年、類似団体平均値、全国平均よりも20％低くなっていることから水洗化率の向上を図るため水域の水質保全、生活環境の改善への理解を得る取組の目安とする。
　</t>
    <rPh sb="1" eb="4">
      <t>シュウエキテキ</t>
    </rPh>
    <rPh sb="4" eb="6">
      <t>シュウシ</t>
    </rPh>
    <rPh sb="6" eb="8">
      <t>ヒリツ</t>
    </rPh>
    <rPh sb="13" eb="15">
      <t>レイネン</t>
    </rPh>
    <rPh sb="15" eb="18">
      <t>シヨウリョウ</t>
    </rPh>
    <rPh sb="18" eb="20">
      <t>イガイ</t>
    </rPh>
    <rPh sb="21" eb="23">
      <t>シュウニュウ</t>
    </rPh>
    <rPh sb="24" eb="26">
      <t>イゾン</t>
    </rPh>
    <rPh sb="30" eb="31">
      <t>エ</t>
    </rPh>
    <rPh sb="33" eb="35">
      <t>ケイエイ</t>
    </rPh>
    <rPh sb="35" eb="37">
      <t>ジョウキョウ</t>
    </rPh>
    <rPh sb="40" eb="42">
      <t>シュウシ</t>
    </rPh>
    <rPh sb="43" eb="45">
      <t>クロジ</t>
    </rPh>
    <rPh sb="53" eb="54">
      <t>チカ</t>
    </rPh>
    <rPh sb="60" eb="62">
      <t>セツゾク</t>
    </rPh>
    <rPh sb="62" eb="63">
      <t>リツ</t>
    </rPh>
    <rPh sb="64" eb="65">
      <t>ア</t>
    </rPh>
    <rPh sb="66" eb="68">
      <t>アンテイ</t>
    </rPh>
    <rPh sb="70" eb="73">
      <t>シヨウリョウ</t>
    </rPh>
    <rPh sb="73" eb="75">
      <t>シュウニュウ</t>
    </rPh>
    <rPh sb="76" eb="78">
      <t>カクホ</t>
    </rPh>
    <rPh sb="83" eb="85">
      <t>カダイ</t>
    </rPh>
    <rPh sb="91" eb="93">
      <t>キギョウ</t>
    </rPh>
    <rPh sb="93" eb="94">
      <t>サイ</t>
    </rPh>
    <rPh sb="94" eb="96">
      <t>ザンダカ</t>
    </rPh>
    <rPh sb="96" eb="97">
      <t>タイ</t>
    </rPh>
    <rPh sb="97" eb="99">
      <t>ジギョウ</t>
    </rPh>
    <rPh sb="99" eb="101">
      <t>キボ</t>
    </rPh>
    <rPh sb="101" eb="103">
      <t>ヒリツ</t>
    </rPh>
    <rPh sb="108" eb="110">
      <t>レイネン</t>
    </rPh>
    <rPh sb="110" eb="112">
      <t>ルイジ</t>
    </rPh>
    <rPh sb="112" eb="114">
      <t>ダンタイ</t>
    </rPh>
    <rPh sb="114" eb="117">
      <t>ヘイキンチ</t>
    </rPh>
    <rPh sb="118" eb="120">
      <t>ゼンコク</t>
    </rPh>
    <rPh sb="120" eb="122">
      <t>ヘイキン</t>
    </rPh>
    <rPh sb="125" eb="126">
      <t>ヒク</t>
    </rPh>
    <rPh sb="128" eb="130">
      <t>トウシ</t>
    </rPh>
    <rPh sb="130" eb="132">
      <t>キボ</t>
    </rPh>
    <rPh sb="133" eb="136">
      <t>シヨウリョウ</t>
    </rPh>
    <rPh sb="136" eb="138">
      <t>スイジュン</t>
    </rPh>
    <rPh sb="139" eb="141">
      <t>テキセツ</t>
    </rPh>
    <rPh sb="144" eb="147">
      <t>チホウサイ</t>
    </rPh>
    <rPh sb="147" eb="149">
      <t>ゲンザイ</t>
    </rPh>
    <rPh sb="149" eb="150">
      <t>ダカ</t>
    </rPh>
    <rPh sb="151" eb="153">
      <t>ダトウ</t>
    </rPh>
    <rPh sb="159" eb="161">
      <t>ケイヒ</t>
    </rPh>
    <rPh sb="161" eb="163">
      <t>カイシュウ</t>
    </rPh>
    <rPh sb="163" eb="164">
      <t>リツ</t>
    </rPh>
    <rPh sb="169" eb="171">
      <t>ルイジ</t>
    </rPh>
    <rPh sb="171" eb="173">
      <t>ダンタイ</t>
    </rPh>
    <rPh sb="173" eb="176">
      <t>ヘイキンチ</t>
    </rPh>
    <rPh sb="177" eb="179">
      <t>ゼンコク</t>
    </rPh>
    <rPh sb="179" eb="181">
      <t>ヘイキン</t>
    </rPh>
    <rPh sb="184" eb="185">
      <t>タカ</t>
    </rPh>
    <rPh sb="188" eb="190">
      <t>キキ</t>
    </rPh>
    <rPh sb="190" eb="191">
      <t>トウ</t>
    </rPh>
    <rPh sb="192" eb="194">
      <t>シュウゼン</t>
    </rPh>
    <rPh sb="197" eb="199">
      <t>オスイ</t>
    </rPh>
    <rPh sb="199" eb="201">
      <t>ショリ</t>
    </rPh>
    <rPh sb="201" eb="202">
      <t>ヒ</t>
    </rPh>
    <rPh sb="203" eb="205">
      <t>イジ</t>
    </rPh>
    <rPh sb="205" eb="208">
      <t>カンリヒ</t>
    </rPh>
    <rPh sb="210" eb="212">
      <t>サイテイ</t>
    </rPh>
    <rPh sb="212" eb="215">
      <t>イジヒ</t>
    </rPh>
    <rPh sb="216" eb="217">
      <t>ス</t>
    </rPh>
    <rPh sb="221" eb="223">
      <t>リユウ</t>
    </rPh>
    <rPh sb="225" eb="226">
      <t>カンガ</t>
    </rPh>
    <rPh sb="233" eb="235">
      <t>ホンライ</t>
    </rPh>
    <rPh sb="235" eb="238">
      <t>シヨウリョウ</t>
    </rPh>
    <rPh sb="243" eb="245">
      <t>カイシュウ</t>
    </rPh>
    <rPh sb="255" eb="257">
      <t>テキセイ</t>
    </rPh>
    <rPh sb="258" eb="261">
      <t>シヨウリョウ</t>
    </rPh>
    <rPh sb="261" eb="263">
      <t>シュウニュウ</t>
    </rPh>
    <rPh sb="264" eb="266">
      <t>カクホ</t>
    </rPh>
    <rPh sb="267" eb="270">
      <t>イジヒ</t>
    </rPh>
    <rPh sb="271" eb="273">
      <t>サクゲン</t>
    </rPh>
    <rPh sb="274" eb="276">
      <t>カダイ</t>
    </rPh>
    <rPh sb="282" eb="286">
      <t>オスイショリ</t>
    </rPh>
    <rPh sb="286" eb="288">
      <t>ゲンカ</t>
    </rPh>
    <rPh sb="289" eb="290">
      <t>エン</t>
    </rPh>
    <rPh sb="293" eb="297">
      <t>ルイジダンタイ</t>
    </rPh>
    <rPh sb="297" eb="300">
      <t>ヘイキンチ</t>
    </rPh>
    <rPh sb="301" eb="305">
      <t>ゼンコクヘイキン</t>
    </rPh>
    <rPh sb="306" eb="308">
      <t>ヒカク</t>
    </rPh>
    <rPh sb="310" eb="311">
      <t>ヒク</t>
    </rPh>
    <rPh sb="312" eb="314">
      <t>シヒョウ</t>
    </rPh>
    <rPh sb="317" eb="319">
      <t>イジ</t>
    </rPh>
    <rPh sb="319" eb="322">
      <t>カンリヒ</t>
    </rPh>
    <rPh sb="323" eb="324">
      <t>オサ</t>
    </rPh>
    <rPh sb="337" eb="339">
      <t>コンゴ</t>
    </rPh>
    <rPh sb="340" eb="342">
      <t>セツゾク</t>
    </rPh>
    <rPh sb="342" eb="343">
      <t>リツ</t>
    </rPh>
    <rPh sb="344" eb="346">
      <t>コウジョウ</t>
    </rPh>
    <rPh sb="349" eb="351">
      <t>ユウシュウ</t>
    </rPh>
    <rPh sb="351" eb="353">
      <t>スイリョウ</t>
    </rPh>
    <rPh sb="354" eb="356">
      <t>ゾウカ</t>
    </rPh>
    <rPh sb="359" eb="361">
      <t>トリクミ</t>
    </rPh>
    <rPh sb="362" eb="364">
      <t>ケイエイ</t>
    </rPh>
    <rPh sb="364" eb="366">
      <t>カイゼン</t>
    </rPh>
    <rPh sb="368" eb="370">
      <t>メヤス</t>
    </rPh>
    <rPh sb="376" eb="378">
      <t>シセツ</t>
    </rPh>
    <rPh sb="378" eb="380">
      <t>リヨウ</t>
    </rPh>
    <rPh sb="380" eb="381">
      <t>リツ</t>
    </rPh>
    <rPh sb="386" eb="393">
      <t>ルイジダンタイヘイキンチ</t>
    </rPh>
    <rPh sb="394" eb="398">
      <t>ゼンコクヘイキン</t>
    </rPh>
    <rPh sb="401" eb="402">
      <t>ヒク</t>
    </rPh>
    <rPh sb="403" eb="405">
      <t>シヒョウ</t>
    </rPh>
    <rPh sb="433" eb="435">
      <t>ユウキュウ</t>
    </rPh>
    <rPh sb="435" eb="437">
      <t>ジョウタイ</t>
    </rPh>
    <rPh sb="438" eb="439">
      <t>サ</t>
    </rPh>
    <rPh sb="445" eb="447">
      <t>セツゾク</t>
    </rPh>
    <rPh sb="447" eb="448">
      <t>リツ</t>
    </rPh>
    <rPh sb="449" eb="451">
      <t>コウジョウ</t>
    </rPh>
    <rPh sb="452" eb="454">
      <t>メヤス</t>
    </rPh>
    <rPh sb="460" eb="464">
      <t>スイセンカリツ</t>
    </rPh>
    <rPh sb="469" eb="471">
      <t>ホンライ</t>
    </rPh>
    <rPh sb="485" eb="486">
      <t>ノゾ</t>
    </rPh>
    <rPh sb="490" eb="492">
      <t>レイネン</t>
    </rPh>
    <rPh sb="493" eb="500">
      <t>ルイジダンタイヘイキンチ</t>
    </rPh>
    <rPh sb="501" eb="505">
      <t>ゼンコクヘイキン</t>
    </rPh>
    <rPh sb="511" eb="512">
      <t>ヒク</t>
    </rPh>
    <rPh sb="522" eb="525">
      <t>スイセンカ</t>
    </rPh>
    <rPh sb="525" eb="526">
      <t>リツ</t>
    </rPh>
    <rPh sb="527" eb="529">
      <t>コウジョウ</t>
    </rPh>
    <rPh sb="530" eb="531">
      <t>ハカ</t>
    </rPh>
    <rPh sb="534" eb="536">
      <t>スイイキ</t>
    </rPh>
    <rPh sb="537" eb="539">
      <t>スイシツ</t>
    </rPh>
    <rPh sb="539" eb="541">
      <t>ホゼン</t>
    </rPh>
    <rPh sb="542" eb="544">
      <t>セイカツ</t>
    </rPh>
    <rPh sb="544" eb="546">
      <t>カンキョウ</t>
    </rPh>
    <rPh sb="547" eb="549">
      <t>カイゼン</t>
    </rPh>
    <rPh sb="551" eb="553">
      <t>リカイ</t>
    </rPh>
    <rPh sb="554" eb="555">
      <t>エ</t>
    </rPh>
    <rPh sb="556" eb="558">
      <t>トリクミ</t>
    </rPh>
    <rPh sb="559" eb="561">
      <t>メヤス</t>
    </rPh>
    <phoneticPr fontId="4"/>
  </si>
  <si>
    <t>③管渠改善率（％）
　現在、当処理区の管渠（管路）においては、耐用年数が経過しておらず特に老朽化は進行していないので修繕・改良・更新の必要はなく現状維持となっている。しかし近い将来、老朽化は懸念される課題なのでその状況を踏まえ修繕・改良・更新の財源を確保するため、中長期的に経営改善の実施や投資計画等を見直す必要がある。</t>
    <rPh sb="1" eb="2">
      <t>カン</t>
    </rPh>
    <rPh sb="2" eb="3">
      <t>キョ</t>
    </rPh>
    <rPh sb="3" eb="5">
      <t>カイゼン</t>
    </rPh>
    <rPh sb="5" eb="6">
      <t>リツ</t>
    </rPh>
    <phoneticPr fontId="4"/>
  </si>
  <si>
    <t>　当地区は過疎化、少子高齢化が進み、若者の転居、転出により定住が見込めず人口が減少傾向にある中、当町農業集落排水事業の施設利用率と水洗化率は類似団体、全国の平均値より低く、毎年施設維持に掛かる費用が一般会計からの繰入金がなければ使用料収入では賄えない厳しい経営状況にある。
　今後は農業集落排水事業の経営健全化をしていくために令和2年度には中長期的な経営の基本計画である｢経営戦略｣の策定が完了するので、これを基本に活用し未接続世帯へ農業用排水の水質保全及び生活環境の改善への啓発に力を入れ接続率の向上、使用料収入の増加に向けた取組が必要である。</t>
    <rPh sb="1" eb="4">
      <t>トウチク</t>
    </rPh>
    <rPh sb="5" eb="8">
      <t>カソカ</t>
    </rPh>
    <rPh sb="9" eb="11">
      <t>ショウシ</t>
    </rPh>
    <rPh sb="11" eb="14">
      <t>コウレイカ</t>
    </rPh>
    <rPh sb="15" eb="16">
      <t>スス</t>
    </rPh>
    <rPh sb="18" eb="20">
      <t>ワカモノ</t>
    </rPh>
    <rPh sb="21" eb="23">
      <t>テンキョ</t>
    </rPh>
    <rPh sb="24" eb="26">
      <t>テンシュツ</t>
    </rPh>
    <rPh sb="29" eb="31">
      <t>テイジュウ</t>
    </rPh>
    <rPh sb="32" eb="34">
      <t>ミコ</t>
    </rPh>
    <rPh sb="36" eb="38">
      <t>ジンコウ</t>
    </rPh>
    <rPh sb="39" eb="41">
      <t>ゲンショウ</t>
    </rPh>
    <rPh sb="41" eb="43">
      <t>ケイコウ</t>
    </rPh>
    <rPh sb="46" eb="47">
      <t>ナカ</t>
    </rPh>
    <rPh sb="48" eb="50">
      <t>トウチョウ</t>
    </rPh>
    <rPh sb="50" eb="52">
      <t>ノウギョウ</t>
    </rPh>
    <rPh sb="52" eb="54">
      <t>シュウラク</t>
    </rPh>
    <rPh sb="54" eb="56">
      <t>ハイスイ</t>
    </rPh>
    <rPh sb="56" eb="58">
      <t>ジギョウ</t>
    </rPh>
    <rPh sb="59" eb="61">
      <t>シセツ</t>
    </rPh>
    <rPh sb="61" eb="64">
      <t>リヨウリツ</t>
    </rPh>
    <rPh sb="65" eb="68">
      <t>スイセンカ</t>
    </rPh>
    <rPh sb="68" eb="69">
      <t>リツ</t>
    </rPh>
    <rPh sb="70" eb="72">
      <t>ルイジ</t>
    </rPh>
    <rPh sb="72" eb="74">
      <t>ダンタイ</t>
    </rPh>
    <rPh sb="75" eb="77">
      <t>ゼンコク</t>
    </rPh>
    <rPh sb="78" eb="80">
      <t>ヘイキン</t>
    </rPh>
    <rPh sb="80" eb="81">
      <t>アタイ</t>
    </rPh>
    <rPh sb="83" eb="84">
      <t>ヒク</t>
    </rPh>
    <rPh sb="86" eb="88">
      <t>マイトシ</t>
    </rPh>
    <rPh sb="88" eb="90">
      <t>シセツ</t>
    </rPh>
    <rPh sb="90" eb="92">
      <t>イジ</t>
    </rPh>
    <rPh sb="93" eb="94">
      <t>カ</t>
    </rPh>
    <rPh sb="96" eb="98">
      <t>ヒヨウ</t>
    </rPh>
    <rPh sb="99" eb="101">
      <t>イッパン</t>
    </rPh>
    <rPh sb="101" eb="103">
      <t>カイケイ</t>
    </rPh>
    <rPh sb="106" eb="108">
      <t>クリイレ</t>
    </rPh>
    <rPh sb="108" eb="109">
      <t>キン</t>
    </rPh>
    <rPh sb="114" eb="116">
      <t>シヨウ</t>
    </rPh>
    <rPh sb="116" eb="117">
      <t>リョウ</t>
    </rPh>
    <rPh sb="117" eb="119">
      <t>シュウニュウ</t>
    </rPh>
    <rPh sb="121" eb="122">
      <t>マカナ</t>
    </rPh>
    <rPh sb="125" eb="126">
      <t>キビ</t>
    </rPh>
    <rPh sb="128" eb="130">
      <t>ケイエイ</t>
    </rPh>
    <rPh sb="130" eb="132">
      <t>ジョウキョウ</t>
    </rPh>
    <rPh sb="138" eb="140">
      <t>コンゴ</t>
    </rPh>
    <rPh sb="141" eb="143">
      <t>ノウギョウ</t>
    </rPh>
    <rPh sb="143" eb="145">
      <t>シュウラク</t>
    </rPh>
    <rPh sb="145" eb="147">
      <t>ハイスイ</t>
    </rPh>
    <rPh sb="147" eb="149">
      <t>ジギョウ</t>
    </rPh>
    <rPh sb="150" eb="152">
      <t>ケイエイ</t>
    </rPh>
    <rPh sb="152" eb="155">
      <t>ケンゼンカ</t>
    </rPh>
    <rPh sb="163" eb="165">
      <t>レイワ</t>
    </rPh>
    <rPh sb="166" eb="168">
      <t>ネンド</t>
    </rPh>
    <rPh sb="170" eb="174">
      <t>チュウチョウキテキ</t>
    </rPh>
    <rPh sb="175" eb="177">
      <t>ケイエイ</t>
    </rPh>
    <rPh sb="178" eb="180">
      <t>キホン</t>
    </rPh>
    <rPh sb="180" eb="182">
      <t>ケイカク</t>
    </rPh>
    <rPh sb="186" eb="188">
      <t>ケイエイ</t>
    </rPh>
    <rPh sb="188" eb="190">
      <t>センリャク</t>
    </rPh>
    <rPh sb="192" eb="194">
      <t>サクテイ</t>
    </rPh>
    <rPh sb="195" eb="197">
      <t>カンリョウ</t>
    </rPh>
    <rPh sb="205" eb="207">
      <t>キホン</t>
    </rPh>
    <rPh sb="208" eb="210">
      <t>カツヨウ</t>
    </rPh>
    <rPh sb="211" eb="214">
      <t>ミセツゾク</t>
    </rPh>
    <rPh sb="214" eb="216">
      <t>セタイ</t>
    </rPh>
    <rPh sb="217" eb="219">
      <t>ノウギョウ</t>
    </rPh>
    <rPh sb="261" eb="262">
      <t>ム</t>
    </rPh>
    <rPh sb="264" eb="266">
      <t>トリクミ</t>
    </rPh>
    <rPh sb="267" eb="269">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</si>
</sst>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4B78CF83-7A20-47F6-8054-2CDB2E77FE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8F-4AED-A6C1-606746A8DD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E8F-4AED-A6C1-606746A8DD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34.21</c:v>
                </c:pt>
                <c:pt idx="1">
                  <c:v>33.549999999999997</c:v>
                </c:pt>
                <c:pt idx="2">
                  <c:v>34.869999999999997</c:v>
                </c:pt>
                <c:pt idx="3">
                  <c:v>33.549999999999997</c:v>
                </c:pt>
                <c:pt idx="4">
                  <c:v>32.24</c:v>
                </c:pt>
              </c:numCache>
            </c:numRef>
          </c:val>
          <c:extLst>
            <c:ext xmlns:c16="http://schemas.microsoft.com/office/drawing/2014/chart" uri="{C3380CC4-5D6E-409C-BE32-E72D297353CC}">
              <c16:uniqueId val="{00000000-F5BE-4679-9AB3-1849E6677A9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F5BE-4679-9AB3-1849E6677A9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61.22</c:v>
                </c:pt>
                <c:pt idx="1">
                  <c:v>62.55</c:v>
                </c:pt>
                <c:pt idx="2">
                  <c:v>63.09</c:v>
                </c:pt>
                <c:pt idx="3">
                  <c:v>65</c:v>
                </c:pt>
                <c:pt idx="4">
                  <c:v>65.05</c:v>
                </c:pt>
              </c:numCache>
            </c:numRef>
          </c:val>
          <c:extLst>
            <c:ext xmlns:c16="http://schemas.microsoft.com/office/drawing/2014/chart" uri="{C3380CC4-5D6E-409C-BE32-E72D297353CC}">
              <c16:uniqueId val="{00000000-1402-4953-B1EE-3FFF7FACD3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402-4953-B1EE-3FFF7FACD3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80.56</c:v>
                </c:pt>
                <c:pt idx="1">
                  <c:v>79.510000000000005</c:v>
                </c:pt>
                <c:pt idx="2">
                  <c:v>86.99</c:v>
                </c:pt>
                <c:pt idx="3">
                  <c:v>89.32</c:v>
                </c:pt>
                <c:pt idx="4">
                  <c:v>84.5</c:v>
                </c:pt>
              </c:numCache>
            </c:numRef>
          </c:val>
          <c:extLst>
            <c:ext xmlns:c16="http://schemas.microsoft.com/office/drawing/2014/chart" uri="{C3380CC4-5D6E-409C-BE32-E72D297353CC}">
              <c16:uniqueId val="{00000000-EE36-4986-A489-78A18D53461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36-4986-A489-78A18D53461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70-4BA6-87A4-2F29B0BB954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70-4BA6-87A4-2F29B0BB954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94-42EB-AE27-68591ECA553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94-42EB-AE27-68591ECA553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76-4231-A7C4-07F607A3491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76-4231-A7C4-07F607A3491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FC-4D3D-9662-0462FFEDCCB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FC-4D3D-9662-0462FFEDCCB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779.46</c:v>
                </c:pt>
                <c:pt idx="1">
                  <c:v>637.07000000000005</c:v>
                </c:pt>
                <c:pt idx="2">
                  <c:v>659.2</c:v>
                </c:pt>
                <c:pt idx="3">
                  <c:v>614.71</c:v>
                </c:pt>
                <c:pt idx="4">
                  <c:v>551.77</c:v>
                </c:pt>
              </c:numCache>
            </c:numRef>
          </c:val>
          <c:extLst>
            <c:ext xmlns:c16="http://schemas.microsoft.com/office/drawing/2014/chart" uri="{C3380CC4-5D6E-409C-BE32-E72D297353CC}">
              <c16:uniqueId val="{00000000-3651-4D41-AE86-8FF7E98545B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651-4D41-AE86-8FF7E98545B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42.99</c:v>
                </c:pt>
                <c:pt idx="1">
                  <c:v>45.44</c:v>
                </c:pt>
                <c:pt idx="2">
                  <c:v>70.569999999999993</c:v>
                </c:pt>
                <c:pt idx="3">
                  <c:v>35.33</c:v>
                </c:pt>
                <c:pt idx="4">
                  <c:v>65.59</c:v>
                </c:pt>
              </c:numCache>
            </c:numRef>
          </c:val>
          <c:extLst>
            <c:ext xmlns:c16="http://schemas.microsoft.com/office/drawing/2014/chart" uri="{C3380CC4-5D6E-409C-BE32-E72D297353CC}">
              <c16:uniqueId val="{00000000-6662-4C0D-9692-FFC56C7F4F6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6662-4C0D-9692-FFC56C7F4F6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309.07</c:v>
                </c:pt>
                <c:pt idx="1">
                  <c:v>294.89</c:v>
                </c:pt>
                <c:pt idx="2">
                  <c:v>185.68</c:v>
                </c:pt>
                <c:pt idx="3">
                  <c:v>378.11</c:v>
                </c:pt>
                <c:pt idx="4">
                  <c:v>209.06</c:v>
                </c:pt>
              </c:numCache>
            </c:numRef>
          </c:val>
          <c:extLst>
            <c:ext xmlns:c16="http://schemas.microsoft.com/office/drawing/2014/chart" uri="{C3380CC4-5D6E-409C-BE32-E72D297353CC}">
              <c16:uniqueId val="{00000000-5517-4DD2-A011-DC291C0154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5517-4DD2-A011-DC291C0154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白浜町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21282</v>
      </c>
      <c r="AM8" s="51"/>
      <c r="AN8" s="51"/>
      <c r="AO8" s="51"/>
      <c r="AP8" s="51"/>
      <c r="AQ8" s="51"/>
      <c r="AR8" s="51"/>
      <c r="AS8" s="51"/>
      <c r="AT8" s="46">
        <f>データ!T6</f>
        <v>200.98</v>
      </c>
      <c r="AU8" s="46"/>
      <c r="AV8" s="46"/>
      <c r="AW8" s="46"/>
      <c r="AX8" s="46"/>
      <c r="AY8" s="46"/>
      <c r="AZ8" s="46"/>
      <c r="BA8" s="46"/>
      <c r="BB8" s="46">
        <f>データ!U6</f>
        <v>105.89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0.97</v>
      </c>
      <c r="Q10" s="46"/>
      <c r="R10" s="46"/>
      <c r="S10" s="46"/>
      <c r="T10" s="46"/>
      <c r="U10" s="46"/>
      <c r="V10" s="46"/>
      <c r="W10" s="46">
        <f>データ!Q6</f>
        <v>100</v>
      </c>
      <c r="X10" s="46"/>
      <c r="Y10" s="46"/>
      <c r="Z10" s="46"/>
      <c r="AA10" s="46"/>
      <c r="AB10" s="46"/>
      <c r="AC10" s="46"/>
      <c r="AD10" s="51">
        <f>データ!R6</f>
        <v>3140</v>
      </c>
      <c r="AE10" s="51"/>
      <c r="AF10" s="51"/>
      <c r="AG10" s="51"/>
      <c r="AH10" s="51"/>
      <c r="AI10" s="51"/>
      <c r="AJ10" s="51"/>
      <c r="AK10" s="2"/>
      <c r="AL10" s="51">
        <f>データ!V6</f>
        <v>206</v>
      </c>
      <c r="AM10" s="51"/>
      <c r="AN10" s="51"/>
      <c r="AO10" s="51"/>
      <c r="AP10" s="51"/>
      <c r="AQ10" s="51"/>
      <c r="AR10" s="51"/>
      <c r="AS10" s="51"/>
      <c r="AT10" s="46">
        <f>データ!W6</f>
        <v>0.09</v>
      </c>
      <c r="AU10" s="46"/>
      <c r="AV10" s="46"/>
      <c r="AW10" s="46"/>
      <c r="AX10" s="46"/>
      <c r="AY10" s="46"/>
      <c r="AZ10" s="46"/>
      <c r="BA10" s="46"/>
      <c r="BB10" s="46">
        <f>データ!X6</f>
        <v>2288.89</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117</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3FdbWdosXi3mFVY4V4NtOhCqIls29j6ulDUik+6QcmoewmU6FwUkDsQCsLqYBD0ESigHYkjkBQAWUhIBvvOLw==" saltValue="Z/DDTKb87NjcQ6kl8Jnv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39370078740157483" bottom="0"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304018</v>
      </c>
      <c r="D6" s="33">
        <f t="shared" si="3"/>
        <v>47</v>
      </c>
      <c r="E6" s="33">
        <f t="shared" si="3"/>
        <v>17</v>
      </c>
      <c r="F6" s="33">
        <f t="shared" si="3"/>
        <v>5</v>
      </c>
      <c r="G6" s="33">
        <f t="shared" si="3"/>
        <v>0</v>
      </c>
      <c r="H6" s="33" t="str">
        <f t="shared" si="3"/>
        <v>和歌山県　白浜町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0.97</v>
      </c>
      <c r="Q6" s="34">
        <f t="shared" si="3"/>
        <v>100</v>
      </c>
      <c r="R6" s="34">
        <f t="shared" si="3"/>
        <v>3140</v>
      </c>
      <c r="S6" s="34">
        <f t="shared" si="3"/>
        <v>21282</v>
      </c>
      <c r="T6" s="34">
        <f t="shared" si="3"/>
        <v>200.98</v>
      </c>
      <c r="U6" s="34">
        <f t="shared" si="3"/>
        <v>105.89</v>
      </c>
      <c r="V6" s="34">
        <f t="shared" si="3"/>
        <v>206</v>
      </c>
      <c r="W6" s="34">
        <f t="shared" si="3"/>
        <v>0.09</v>
      </c>
      <c r="X6" s="34">
        <f t="shared" si="3"/>
        <v>2288.89</v>
      </c>
      <c r="Y6" s="35">
        <f>IF(Y7="",NA(),Y7)</f>
        <v>80.56</v>
      </c>
      <c r="Z6" s="35">
        <f t="shared" ref="Z6:AH6" si="4">IF(Z7="",NA(),Z7)</f>
        <v>79.510000000000005</v>
      </c>
      <c r="AA6" s="35">
        <f t="shared" si="4"/>
        <v>86.99</v>
      </c>
      <c r="AB6" s="35">
        <f t="shared" si="4"/>
        <v>89.32</v>
      </c>
      <c r="AC6" s="35">
        <f t="shared" si="4"/>
        <v>84.5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779.46</v>
      </c>
      <c r="BG6" s="35">
        <f t="shared" ref="BG6:BO6" si="7">IF(BG7="",NA(),BG7)</f>
        <v>637.07000000000005</v>
      </c>
      <c r="BH6" s="35">
        <f t="shared" si="7"/>
        <v>659.2</v>
      </c>
      <c r="BI6" s="35">
        <f t="shared" si="7"/>
        <v>614.71</v>
      </c>
      <c r="BJ6" s="35">
        <f t="shared" si="7"/>
        <v>551.77</v>
      </c>
      <c r="BK6" s="35">
        <f t="shared" si="7"/>
        <v>1081.8</v>
      </c>
      <c r="BL6" s="35">
        <f t="shared" si="7"/>
        <v>974.93</v>
      </c>
      <c r="BM6" s="35">
        <f t="shared" si="7"/>
        <v>855.8</v>
      </c>
      <c r="BN6" s="35">
        <f t="shared" si="7"/>
        <v>789.46</v>
      </c>
      <c r="BO6" s="35">
        <f t="shared" si="7"/>
        <v>826.83</v>
      </c>
      <c r="BP6" s="34" t="str">
        <f>IF(BP7="","",IF(BP7="-","【-】","【"&amp;SUBSTITUTE(TEXT(BP7,"#,##0.00"),"-","△")&amp;"】"))</f>
        <v>【765.47】</v>
      </c>
      <c r="BQ6" s="35">
        <f>IF(BQ7="",NA(),BQ7)</f>
        <v>42.99</v>
      </c>
      <c r="BR6" s="35">
        <f t="shared" ref="BR6:BZ6" si="8">IF(BR7="",NA(),BR7)</f>
        <v>45.44</v>
      </c>
      <c r="BS6" s="35">
        <f t="shared" si="8"/>
        <v>70.569999999999993</v>
      </c>
      <c r="BT6" s="35">
        <f t="shared" si="8"/>
        <v>35.33</v>
      </c>
      <c r="BU6" s="35">
        <f t="shared" si="8"/>
        <v>65.59</v>
      </c>
      <c r="BV6" s="35">
        <f t="shared" si="8"/>
        <v>52.19</v>
      </c>
      <c r="BW6" s="35">
        <f t="shared" si="8"/>
        <v>55.32</v>
      </c>
      <c r="BX6" s="35">
        <f t="shared" si="8"/>
        <v>59.8</v>
      </c>
      <c r="BY6" s="35">
        <f t="shared" si="8"/>
        <v>57.77</v>
      </c>
      <c r="BZ6" s="35">
        <f t="shared" si="8"/>
        <v>57.31</v>
      </c>
      <c r="CA6" s="34" t="str">
        <f>IF(CA7="","",IF(CA7="-","【-】","【"&amp;SUBSTITUTE(TEXT(CA7,"#,##0.00"),"-","△")&amp;"】"))</f>
        <v>【59.59】</v>
      </c>
      <c r="CB6" s="35">
        <f>IF(CB7="",NA(),CB7)</f>
        <v>309.07</v>
      </c>
      <c r="CC6" s="35">
        <f t="shared" ref="CC6:CK6" si="9">IF(CC7="",NA(),CC7)</f>
        <v>294.89</v>
      </c>
      <c r="CD6" s="35">
        <f t="shared" si="9"/>
        <v>185.68</v>
      </c>
      <c r="CE6" s="35">
        <f t="shared" si="9"/>
        <v>378.11</v>
      </c>
      <c r="CF6" s="35">
        <f t="shared" si="9"/>
        <v>209.06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34.21</v>
      </c>
      <c r="CN6" s="35">
        <f t="shared" ref="CN6:CV6" si="10">IF(CN7="",NA(),CN7)</f>
        <v>33.549999999999997</v>
      </c>
      <c r="CO6" s="35">
        <f t="shared" si="10"/>
        <v>34.869999999999997</v>
      </c>
      <c r="CP6" s="35">
        <f t="shared" si="10"/>
        <v>33.549999999999997</v>
      </c>
      <c r="CQ6" s="35">
        <f t="shared" si="10"/>
        <v>32.24</v>
      </c>
      <c r="CR6" s="35">
        <f t="shared" si="10"/>
        <v>52.31</v>
      </c>
      <c r="CS6" s="35">
        <f t="shared" si="10"/>
        <v>60.65</v>
      </c>
      <c r="CT6" s="35">
        <f t="shared" si="10"/>
        <v>51.75</v>
      </c>
      <c r="CU6" s="35">
        <f t="shared" si="10"/>
        <v>50.68</v>
      </c>
      <c r="CV6" s="35">
        <f t="shared" si="10"/>
        <v>50.14</v>
      </c>
      <c r="CW6" s="34" t="str">
        <f>IF(CW7="","",IF(CW7="-","【-】","【"&amp;SUBSTITUTE(TEXT(CW7,"#,##0.00"),"-","△")&amp;"】"))</f>
        <v>【51.30】</v>
      </c>
      <c r="CX6" s="35">
        <f>IF(CX7="",NA(),CX7)</f>
        <v>61.22</v>
      </c>
      <c r="CY6" s="35">
        <f t="shared" ref="CY6:DG6" si="11">IF(CY7="",NA(),CY7)</f>
        <v>62.55</v>
      </c>
      <c r="CZ6" s="35">
        <f t="shared" si="11"/>
        <v>63.09</v>
      </c>
      <c r="DA6" s="35">
        <f t="shared" si="11"/>
        <v>65</v>
      </c>
      <c r="DB6" s="35">
        <f t="shared" si="11"/>
        <v>65.05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304018</v>
      </c>
      <c r="D7" s="37">
        <v>47</v>
      </c>
      <c r="E7" s="37">
        <v>17</v>
      </c>
      <c r="F7" s="37">
        <v>5</v>
      </c>
      <c r="G7" s="37">
        <v>0</v>
      </c>
      <c r="H7" s="37" t="s">
        <v>98</v>
      </c>
      <c r="I7" s="37" t="s">
        <v>99</v>
      </c>
      <c r="J7" s="37" t="s">
        <v>100</v>
      </c>
      <c r="K7" s="37" t="s">
        <v>101</v>
      </c>
      <c r="L7" s="37" t="s">
        <v>102</v>
      </c>
      <c r="M7" s="37" t="s">
        <v>103</v>
      </c>
      <c r="N7" s="38" t="s">
        <v>104</v>
      </c>
      <c r="O7" s="38" t="s">
        <v>105</v>
      </c>
      <c r="P7" s="38">
        <v>0.97</v>
      </c>
      <c r="Q7" s="38">
        <v>100</v>
      </c>
      <c r="R7" s="38">
        <v>3140</v>
      </c>
      <c r="S7" s="38">
        <v>21282</v>
      </c>
      <c r="T7" s="38">
        <v>200.98</v>
      </c>
      <c r="U7" s="38">
        <v>105.89</v>
      </c>
      <c r="V7" s="38">
        <v>206</v>
      </c>
      <c r="W7" s="38">
        <v>0.09</v>
      </c>
      <c r="X7" s="38">
        <v>2288.89</v>
      </c>
      <c r="Y7" s="38">
        <v>80.56</v>
      </c>
      <c r="Z7" s="38">
        <v>79.510000000000005</v>
      </c>
      <c r="AA7" s="38">
        <v>86.99</v>
      </c>
      <c r="AB7" s="38">
        <v>89.32</v>
      </c>
      <c r="AC7" s="38">
        <v>84.5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779.46</v>
      </c>
      <c r="BG7" s="38">
        <v>637.07000000000005</v>
      </c>
      <c r="BH7" s="38">
        <v>659.2</v>
      </c>
      <c r="BI7" s="38">
        <v>614.71</v>
      </c>
      <c r="BJ7" s="38">
        <v>551.77</v>
      </c>
      <c r="BK7" s="38">
        <v>1081.8</v>
      </c>
      <c r="BL7" s="38">
        <v>974.93</v>
      </c>
      <c r="BM7" s="38">
        <v>855.8</v>
      </c>
      <c r="BN7" s="38">
        <v>789.46</v>
      </c>
      <c r="BO7" s="38">
        <v>826.83</v>
      </c>
      <c r="BP7" s="38">
        <v>765.47</v>
      </c>
      <c r="BQ7" s="38">
        <v>42.99</v>
      </c>
      <c r="BR7" s="38">
        <v>45.44</v>
      </c>
      <c r="BS7" s="38">
        <v>70.569999999999993</v>
      </c>
      <c r="BT7" s="38">
        <v>35.33</v>
      </c>
      <c r="BU7" s="38">
        <v>65.59</v>
      </c>
      <c r="BV7" s="38">
        <v>52.19</v>
      </c>
      <c r="BW7" s="38">
        <v>55.32</v>
      </c>
      <c r="BX7" s="38">
        <v>59.8</v>
      </c>
      <c r="BY7" s="38">
        <v>57.77</v>
      </c>
      <c r="BZ7" s="38">
        <v>57.31</v>
      </c>
      <c r="CA7" s="38">
        <v>59.59</v>
      </c>
      <c r="CB7" s="38">
        <v>309.07</v>
      </c>
      <c r="CC7" s="38">
        <v>294.89</v>
      </c>
      <c r="CD7" s="38">
        <v>185.68</v>
      </c>
      <c r="CE7" s="38">
        <v>378.11</v>
      </c>
      <c r="CF7" s="38">
        <v>209.06</v>
      </c>
      <c r="CG7" s="38">
        <v>296.14</v>
      </c>
      <c r="CH7" s="38">
        <v>283.17</v>
      </c>
      <c r="CI7" s="38">
        <v>263.76</v>
      </c>
      <c r="CJ7" s="38">
        <v>274.35000000000002</v>
      </c>
      <c r="CK7" s="38">
        <v>273.52</v>
      </c>
      <c r="CL7" s="38">
        <v>257.86</v>
      </c>
      <c r="CM7" s="38">
        <v>34.21</v>
      </c>
      <c r="CN7" s="38">
        <v>33.549999999999997</v>
      </c>
      <c r="CO7" s="38">
        <v>34.869999999999997</v>
      </c>
      <c r="CP7" s="38">
        <v>33.549999999999997</v>
      </c>
      <c r="CQ7" s="38">
        <v>32.24</v>
      </c>
      <c r="CR7" s="38">
        <v>52.31</v>
      </c>
      <c r="CS7" s="38">
        <v>60.65</v>
      </c>
      <c r="CT7" s="38">
        <v>51.75</v>
      </c>
      <c r="CU7" s="38">
        <v>50.68</v>
      </c>
      <c r="CV7" s="38">
        <v>50.14</v>
      </c>
      <c r="CW7" s="38">
        <v>51.3</v>
      </c>
      <c r="CX7" s="38">
        <v>61.22</v>
      </c>
      <c r="CY7" s="38">
        <v>62.55</v>
      </c>
      <c r="CZ7" s="38">
        <v>63.09</v>
      </c>
      <c r="DA7" s="38">
        <v>65</v>
      </c>
      <c r="DB7" s="38">
        <v>65.05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2021-01-28T00:45:46Z</cp:lastPrinted>
  <dcterms:created xsi:type="dcterms:W3CDTF">2020-12-04T03:06:31Z</dcterms:created>
  <dcterms:modified xsi:type="dcterms:W3CDTF">2021-01-28T00:50:14Z</dcterms:modified>
  <cp:category/>
</cp:coreProperties>
</file>