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C:\Users\U2003004\Desktop\上下水道課庶務ファイル\R02_庶務(川端)\02_公営企業会計財務関係\00_照会及び回答関係\R3.02.05〆_経営比較分析表\02_提出\"/>
    </mc:Choice>
  </mc:AlternateContent>
  <xr:revisionPtr revIDLastSave="0" documentId="13_ncr:1_{11B0B65E-B0E8-42E1-A0D4-CBFAA15CAF1E}" xr6:coauthVersionLast="36" xr6:coauthVersionMax="36" xr10:uidLastSave="{00000000-0000-0000-0000-000000000000}"/>
  <workbookProtection workbookAlgorithmName="SHA-512" workbookHashValue="fKGHce6UqT8XRfFif0ZWCyprqbLSOJW0c3r07AaKwM22/mO70mSbviJNaxB6w51ISoUVrDvCYWBMpPoL+TG7DQ==" workbookSaltValue="EaeSyL2UijoD6Gj30n15v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L8" i="4"/>
  <c r="AD8" i="4"/>
  <c r="I8" i="4"/>
  <c r="B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<sst xmlns="http://schemas.openxmlformats.org/spreadsheetml/2006/main" count="236" uniqueCount="120">
  <si>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</si>
  <si>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</si>
  <si>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</si>
  <si>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</si>
  <si>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</si>
  <si>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</si>
  <si>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</si>
  <si>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</si>
  <si>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</si>
  <si>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</si>
  <si>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</si>
  <si>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</si>
  <si>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</si>
  <si>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</si>
  <si>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</si>
  <si>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</si>
  <si>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</si>
  <si>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</si>
  <si>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</si>
  <si>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</si>
  <si>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</si>
  <si>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</si>
  <si>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</si>
  <si>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</si>
  <si>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</si>
  <si>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</si>
  <si>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</si>
  <si>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</si>
  <si>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</si>
  <si>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</si>
  <si>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</si>
  <si>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</si>
  <si>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</si>
  <si>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</si>
  <si>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</si>
  <si>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</si>
  <si>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</si>
  <si>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</si>
  <si>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</si>
  <si>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</si>
  <si>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</si>
  <si>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</si>
  <si>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</si>
  <si>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</si>
  <si>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</si>
  <si>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</si>
  <si>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</si>
  <si>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</si>
  <si>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</si>
  <si>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</si>
  <si>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</si>
  <si>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</si>
  <si>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</si>
  <si>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</si>
  <si>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</si>
  <si>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</si>
  <si>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</si>
  <si>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</si>
  <si>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</si>
  <si>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</si>
  <si>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</si>
  <si>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</si>
  <si>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</si>
  <si>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</si>
  <si>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</si>
  <si>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</si>
  <si>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</si>
  <si>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</si>
  <si>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</si>
  <si>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</si>
  <si>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</si>
  <si>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</si>
  <si>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</si>
  <si>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</si>
  <si>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</si>
  <si>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</si>
  <si>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</si>
  <si>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</si>
  <si>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</si>
  <si>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</si>
  <si>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</si>
  <si>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</si>
  <si>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</si>
  <si>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</si>
  <si>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</si>
  <si>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</si>
  <si>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</si>
  <si>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</si>
  <si>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</si>
  <si>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</si>
  <si>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</si>
  <si>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</si>
  <si>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</si>
  <si>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</si>
  <si>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</si>
  <si>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</si>
  <si>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</si>
  <si>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</si>
  <si>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</si>
  <si>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由良町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</si>
  <si>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</si>
  <si>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</si>
  <si>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</si>
  <si>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</si>
  <si>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</si>
  <si>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</si>
  <si>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</si>
  <si>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</si>
  <si>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</si>
  <si>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</si>
  <si>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</si>
  <si>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</si>
  <si>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</si>
  <si>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</si>
  <si>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</si>
  <si>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</si>
  <si>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</si>
  <si>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漁業集落排水施設は平成１１年以降整備し、全体計画６集落（５処理区）の施設整備を平成２８年度の供用開始をもって完了した。
　供用開始からの経過年数が短い集落が多く、接続率が低いため汚水処理源価が高くなっている。施設利用率及び水洗化率が増加途上であるため、全体として経費回収率が低く推移している。下水道への接続推進を実施し早期に水洗化率を向上し料金収入を増加させる必要がある。
　収益的収支比率は、一般会計からの繰入金により維持できており、また、企業債残高対事業規模比率では、企業債の償還金を全額一般会計繰入金に依存している状況のため０％となっている。</t>
    <rPh sb="30" eb="32">
      <t>ショリ</t>
    </rPh>
    <rPh sb="32" eb="33">
      <t>ク</t>
    </rPh>
    <rPh sb="147" eb="150">
      <t>ゲスイドウ</t>
    </rPh>
    <rPh sb="152" eb="154">
      <t>セツゾク</t>
    </rPh>
    <rPh sb="154" eb="156">
      <t>スイシン</t>
    </rPh>
    <rPh sb="157" eb="159">
      <t>ジッシ</t>
    </rPh>
    <rPh sb="160" eb="162">
      <t>ソウキ</t>
    </rPh>
    <rPh sb="163" eb="166">
      <t>スイセンカ</t>
    </rPh>
    <rPh sb="166" eb="167">
      <t>リツ</t>
    </rPh>
    <rPh sb="168" eb="170">
      <t>コウジョウ</t>
    </rPh>
    <rPh sb="171" eb="173">
      <t>リョウキン</t>
    </rPh>
    <rPh sb="173" eb="175">
      <t>シュウニュウ</t>
    </rPh>
    <rPh sb="181" eb="183">
      <t>ヒツヨウ</t>
    </rPh>
    <phoneticPr fontId="4"/>
  </si>
  <si>
    <t>　管路施設は整備開始後２１年が経過しているが、管路施設の耐用年数が５０年であることから当面大規模な更新は必要無い。</t>
    <phoneticPr fontId="4"/>
  </si>
  <si>
    <t>　人口減少の影響で予想される使用料収入の減、将来訪れる施設の耐用年数経過による更新へ備えるため、水洗化率を向上させ使用料収入を増加させなければならない。
　また、事業計画時点からの人口減少が著しく、施設利用率が低く推移している。今後は、処理施設の統合等を実施し、経営改善を目指す必要がある。
　管理面では施設の点検を適切に行い、不良箇所は適宜修繕することにより大規模修繕とならないよう管理費の節減に努めたい。</t>
    <rPh sb="81" eb="83">
      <t>ジギョウ</t>
    </rPh>
    <rPh sb="83" eb="85">
      <t>ケイカク</t>
    </rPh>
    <rPh sb="85" eb="87">
      <t>ジテン</t>
    </rPh>
    <rPh sb="90" eb="92">
      <t>ジンコウ</t>
    </rPh>
    <rPh sb="92" eb="94">
      <t>ゲンショウ</t>
    </rPh>
    <rPh sb="95" eb="96">
      <t>イチジル</t>
    </rPh>
    <rPh sb="99" eb="101">
      <t>シセツ</t>
    </rPh>
    <rPh sb="101" eb="104">
      <t>リヨウリツ</t>
    </rPh>
    <rPh sb="105" eb="106">
      <t>ヒク</t>
    </rPh>
    <rPh sb="107" eb="109">
      <t>スイイ</t>
    </rPh>
    <rPh sb="114" eb="116">
      <t>コンゴ</t>
    </rPh>
    <rPh sb="118" eb="120">
      <t>ショリ</t>
    </rPh>
    <rPh sb="120" eb="122">
      <t>シセツ</t>
    </rPh>
    <rPh sb="123" eb="125">
      <t>トウゴウ</t>
    </rPh>
    <rPh sb="125" eb="126">
      <t>トウ</t>
    </rPh>
    <rPh sb="127" eb="129">
      <t>ジッシ</t>
    </rPh>
    <rPh sb="131" eb="133">
      <t>ケイエイ</t>
    </rPh>
    <rPh sb="133" eb="135">
      <t>カイゼン</t>
    </rPh>
    <rPh sb="136" eb="138">
      <t>メザ</t>
    </rPh>
    <rPh sb="139" eb="1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</si>
</sst>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7B-45CB-AAC8-B5556DE3E0B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c:v>
                </c:pt>
                <c:pt idx="1">
                  <c:v>0</c:v>
                </c:pt>
                <c:pt idx="2" formatCode="#,##0.00;&quot;△&quot;#,##0.00;&quot;-&quot;">
                  <c:v>0.09</c:v>
                </c:pt>
                <c:pt idx="3" formatCode="#,##0.00;&quot;△&quot;#,##0.00;&quot;-&quot;">
                  <c:v>0.02</c:v>
                </c:pt>
                <c:pt idx="4" formatCode="#,##0.00;&quot;△&quot;#,##0.00;&quot;-&quot;">
                  <c:v>0.01</c:v>
                </c:pt>
              </c:numCache>
            </c:numRef>
          </c:val>
          <c:smooth val="0"/>
          <c:extLst>
            <c:ext xmlns:c16="http://schemas.microsoft.com/office/drawing/2014/chart" uri="{C3380CC4-5D6E-409C-BE32-E72D297353CC}">
              <c16:uniqueId val="{00000001-857B-45CB-AAC8-B5556DE3E0B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27.01</c:v>
                </c:pt>
                <c:pt idx="1">
                  <c:v>27.28</c:v>
                </c:pt>
                <c:pt idx="2">
                  <c:v>29.09</c:v>
                </c:pt>
                <c:pt idx="3">
                  <c:v>29.6</c:v>
                </c:pt>
                <c:pt idx="4">
                  <c:v>30.76</c:v>
                </c:pt>
              </c:numCache>
            </c:numRef>
          </c:val>
          <c:extLst>
            <c:ext xmlns:c16="http://schemas.microsoft.com/office/drawing/2014/chart" uri="{C3380CC4-5D6E-409C-BE32-E72D297353CC}">
              <c16:uniqueId val="{00000000-52FB-4AE4-B5E6-2CBDDFB1EC5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29.28</c:v>
                </c:pt>
                <c:pt idx="1">
                  <c:v>29.4</c:v>
                </c:pt>
                <c:pt idx="2">
                  <c:v>33.21</c:v>
                </c:pt>
                <c:pt idx="3">
                  <c:v>32.229999999999997</c:v>
                </c:pt>
                <c:pt idx="4">
                  <c:v>32.479999999999997</c:v>
                </c:pt>
              </c:numCache>
            </c:numRef>
          </c:val>
          <c:smooth val="0"/>
          <c:extLst>
            <c:ext xmlns:c16="http://schemas.microsoft.com/office/drawing/2014/chart" uri="{C3380CC4-5D6E-409C-BE32-E72D297353CC}">
              <c16:uniqueId val="{00000001-52FB-4AE4-B5E6-2CBDDFB1EC5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47.78</c:v>
                </c:pt>
                <c:pt idx="1">
                  <c:v>48.07</c:v>
                </c:pt>
                <c:pt idx="2">
                  <c:v>56.13</c:v>
                </c:pt>
                <c:pt idx="3">
                  <c:v>54.29</c:v>
                </c:pt>
                <c:pt idx="4">
                  <c:v>54.67</c:v>
                </c:pt>
              </c:numCache>
            </c:numRef>
          </c:val>
          <c:extLst>
            <c:ext xmlns:c16="http://schemas.microsoft.com/office/drawing/2014/chart" uri="{C3380CC4-5D6E-409C-BE32-E72D297353CC}">
              <c16:uniqueId val="{00000000-8920-4FD4-8320-644396D1555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66.819999999999993</c:v>
                </c:pt>
                <c:pt idx="1">
                  <c:v>63.77</c:v>
                </c:pt>
                <c:pt idx="2">
                  <c:v>79.98</c:v>
                </c:pt>
                <c:pt idx="3">
                  <c:v>80.8</c:v>
                </c:pt>
                <c:pt idx="4">
                  <c:v>79.2</c:v>
                </c:pt>
              </c:numCache>
            </c:numRef>
          </c:val>
          <c:smooth val="0"/>
          <c:extLst>
            <c:ext xmlns:c16="http://schemas.microsoft.com/office/drawing/2014/chart" uri="{C3380CC4-5D6E-409C-BE32-E72D297353CC}">
              <c16:uniqueId val="{00000001-8920-4FD4-8320-644396D1555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92.87</c:v>
                </c:pt>
                <c:pt idx="1">
                  <c:v>108.01</c:v>
                </c:pt>
                <c:pt idx="2">
                  <c:v>91.4</c:v>
                </c:pt>
                <c:pt idx="3">
                  <c:v>81.47</c:v>
                </c:pt>
                <c:pt idx="4">
                  <c:v>79.8</c:v>
                </c:pt>
              </c:numCache>
            </c:numRef>
          </c:val>
          <c:extLst>
            <c:ext xmlns:c16="http://schemas.microsoft.com/office/drawing/2014/chart" uri="{C3380CC4-5D6E-409C-BE32-E72D297353CC}">
              <c16:uniqueId val="{00000000-D712-432D-83FF-973173E46E1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12-432D-83FF-973173E46E1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B8-4D11-80D9-3A024242B81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B8-4D11-80D9-3A024242B81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C7-4317-B694-8F6D2816482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C7-4317-B694-8F6D2816482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F5-49B8-9C9F-B57860E9DED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F5-49B8-9C9F-B57860E9DED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E1-4EDF-9D08-955D7789013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E1-4EDF-9D08-955D7789013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9F-40C4-A7B3-4CAAD7A2F95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1451.54</c:v>
                </c:pt>
                <c:pt idx="1">
                  <c:v>1700.42</c:v>
                </c:pt>
                <c:pt idx="2">
                  <c:v>1060.8599999999999</c:v>
                </c:pt>
                <c:pt idx="3">
                  <c:v>1006.65</c:v>
                </c:pt>
                <c:pt idx="4">
                  <c:v>998.42</c:v>
                </c:pt>
              </c:numCache>
            </c:numRef>
          </c:val>
          <c:smooth val="0"/>
          <c:extLst>
            <c:ext xmlns:c16="http://schemas.microsoft.com/office/drawing/2014/chart" uri="{C3380CC4-5D6E-409C-BE32-E72D297353CC}">
              <c16:uniqueId val="{00000001-389F-40C4-A7B3-4CAAD7A2F95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22.74</c:v>
                </c:pt>
                <c:pt idx="1">
                  <c:v>21.56</c:v>
                </c:pt>
                <c:pt idx="2">
                  <c:v>19.66</c:v>
                </c:pt>
                <c:pt idx="3">
                  <c:v>22.01</c:v>
                </c:pt>
                <c:pt idx="4">
                  <c:v>23</c:v>
                </c:pt>
              </c:numCache>
            </c:numRef>
          </c:val>
          <c:extLst>
            <c:ext xmlns:c16="http://schemas.microsoft.com/office/drawing/2014/chart" uri="{C3380CC4-5D6E-409C-BE32-E72D297353CC}">
              <c16:uniqueId val="{00000000-1AE1-46E8-A1E1-DE411B08D9C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33.58</c:v>
                </c:pt>
                <c:pt idx="1">
                  <c:v>34.51</c:v>
                </c:pt>
                <c:pt idx="2">
                  <c:v>45.81</c:v>
                </c:pt>
                <c:pt idx="3">
                  <c:v>43.43</c:v>
                </c:pt>
                <c:pt idx="4">
                  <c:v>41.41</c:v>
                </c:pt>
              </c:numCache>
            </c:numRef>
          </c:val>
          <c:smooth val="0"/>
          <c:extLst>
            <c:ext xmlns:c16="http://schemas.microsoft.com/office/drawing/2014/chart" uri="{C3380CC4-5D6E-409C-BE32-E72D297353CC}">
              <c16:uniqueId val="{00000001-1AE1-46E8-A1E1-DE411B08D9C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742.52</c:v>
                </c:pt>
                <c:pt idx="1">
                  <c:v>812.84</c:v>
                </c:pt>
                <c:pt idx="2">
                  <c:v>892.67</c:v>
                </c:pt>
                <c:pt idx="3">
                  <c:v>856.46</c:v>
                </c:pt>
                <c:pt idx="4">
                  <c:v>826.79</c:v>
                </c:pt>
              </c:numCache>
            </c:numRef>
          </c:val>
          <c:extLst>
            <c:ext xmlns:c16="http://schemas.microsoft.com/office/drawing/2014/chart" uri="{C3380CC4-5D6E-409C-BE32-E72D297353CC}">
              <c16:uniqueId val="{00000000-C422-449D-B8B5-B397BB38E91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514.39</c:v>
                </c:pt>
                <c:pt idx="1">
                  <c:v>476.11</c:v>
                </c:pt>
                <c:pt idx="2">
                  <c:v>383.92</c:v>
                </c:pt>
                <c:pt idx="3">
                  <c:v>400.44</c:v>
                </c:pt>
                <c:pt idx="4">
                  <c:v>417.56</c:v>
                </c:pt>
              </c:numCache>
            </c:numRef>
          </c:val>
          <c:smooth val="0"/>
          <c:extLst>
            <c:ext xmlns:c16="http://schemas.microsoft.com/office/drawing/2014/chart" uri="{C3380CC4-5D6E-409C-BE32-E72D297353CC}">
              <c16:uniqueId val="{00000001-C422-449D-B8B5-B397BB38E91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由良町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5678</v>
      </c>
      <c r="AM8" s="69"/>
      <c r="AN8" s="69"/>
      <c r="AO8" s="69"/>
      <c r="AP8" s="69"/>
      <c r="AQ8" s="69"/>
      <c r="AR8" s="69"/>
      <c r="AS8" s="69"/>
      <c r="AT8" s="68">
        <f>データ!T6</f>
        <v>30.94</v>
      </c>
      <c r="AU8" s="68"/>
      <c r="AV8" s="68"/>
      <c r="AW8" s="68"/>
      <c r="AX8" s="68"/>
      <c r="AY8" s="68"/>
      <c r="AZ8" s="68"/>
      <c r="BA8" s="68"/>
      <c r="BB8" s="68">
        <f>データ!U6</f>
        <v>183.52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27.53</v>
      </c>
      <c r="Q10" s="68"/>
      <c r="R10" s="68"/>
      <c r="S10" s="68"/>
      <c r="T10" s="68"/>
      <c r="U10" s="68"/>
      <c r="V10" s="68"/>
      <c r="W10" s="68">
        <f>データ!Q6</f>
        <v>101.81</v>
      </c>
      <c r="X10" s="68"/>
      <c r="Y10" s="68"/>
      <c r="Z10" s="68"/>
      <c r="AA10" s="68"/>
      <c r="AB10" s="68"/>
      <c r="AC10" s="68"/>
      <c r="AD10" s="69">
        <f>データ!R6</f>
        <v>3520</v>
      </c>
      <c r="AE10" s="69"/>
      <c r="AF10" s="69"/>
      <c r="AG10" s="69"/>
      <c r="AH10" s="69"/>
      <c r="AI10" s="69"/>
      <c r="AJ10" s="69"/>
      <c r="AK10" s="2"/>
      <c r="AL10" s="69">
        <f>データ!V6</f>
        <v>1542</v>
      </c>
      <c r="AM10" s="69"/>
      <c r="AN10" s="69"/>
      <c r="AO10" s="69"/>
      <c r="AP10" s="69"/>
      <c r="AQ10" s="69"/>
      <c r="AR10" s="69"/>
      <c r="AS10" s="69"/>
      <c r="AT10" s="68">
        <f>データ!W6</f>
        <v>0.69</v>
      </c>
      <c r="AU10" s="68"/>
      <c r="AV10" s="68"/>
      <c r="AW10" s="68"/>
      <c r="AX10" s="68"/>
      <c r="AY10" s="68"/>
      <c r="AZ10" s="68"/>
      <c r="BA10" s="68"/>
      <c r="BB10" s="68">
        <f>データ!X6</f>
        <v>2234.7800000000002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45</v>
      </c>
      <c r="O86" s="26" t="str">
        <f>データ!EO6</f>
        <v>【0.01】</v>
      </c>
    </row>
  </sheetData>
  <sheetProtection algorithmName="SHA-512" hashValue="mnyPAVVPFUyM+bIHSe00DSfZ5zahITAE+P15R8Fj3A3cqIfFQ/eGHZtfQiq7aA00BhszcbKtz9/SXxO0JCjwUQ==" saltValue="XBGVzAy9W53gbxY0iLK3N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60:BJ61"/>
    <mergeCell ref="BL64:BZ65"/>
    <mergeCell ref="BL10:BM10"/>
    <mergeCell ref="BL11:BZ13"/>
    <mergeCell ref="B14:BJ15"/>
    <mergeCell ref="BL14:BZ15"/>
    <mergeCell ref="BL45:BZ46"/>
    <mergeCell ref="BL16:BZ44"/>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303836</v>
      </c>
      <c r="D6" s="33">
        <f t="shared" si="3"/>
        <v>47</v>
      </c>
      <c r="E6" s="33">
        <f t="shared" si="3"/>
        <v>17</v>
      </c>
      <c r="F6" s="33">
        <f t="shared" si="3"/>
        <v>6</v>
      </c>
      <c r="G6" s="33">
        <f t="shared" si="3"/>
        <v>0</v>
      </c>
      <c r="H6" s="33" t="str">
        <f t="shared" si="3"/>
        <v>和歌山県　由良町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27.53</v>
      </c>
      <c r="Q6" s="34">
        <f t="shared" si="3"/>
        <v>101.81</v>
      </c>
      <c r="R6" s="34">
        <f t="shared" si="3"/>
        <v>3520</v>
      </c>
      <c r="S6" s="34">
        <f t="shared" si="3"/>
        <v>5678</v>
      </c>
      <c r="T6" s="34">
        <f t="shared" si="3"/>
        <v>30.94</v>
      </c>
      <c r="U6" s="34">
        <f t="shared" si="3"/>
        <v>183.52</v>
      </c>
      <c r="V6" s="34">
        <f t="shared" si="3"/>
        <v>1542</v>
      </c>
      <c r="W6" s="34">
        <f t="shared" si="3"/>
        <v>0.69</v>
      </c>
      <c r="X6" s="34">
        <f t="shared" si="3"/>
        <v>2234.7800000000002</v>
      </c>
      <c r="Y6" s="35">
        <f>IF(Y7="",NA(),Y7)</f>
        <v>92.87</v>
      </c>
      <c r="Z6" s="35">
        <f t="shared" ref="Z6:AH6" si="4">IF(Z7="",NA(),Z7)</f>
        <v>108.01</v>
      </c>
      <c r="AA6" s="35">
        <f t="shared" si="4"/>
        <v>91.4</v>
      </c>
      <c r="AB6" s="35">
        <f t="shared" si="4"/>
        <v>81.47</v>
      </c>
      <c r="AC6" s="35">
        <f t="shared" si="4"/>
        <v>79.8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1451.54</v>
      </c>
      <c r="BL6" s="35">
        <f t="shared" si="7"/>
        <v>1700.42</v>
      </c>
      <c r="BM6" s="35">
        <f t="shared" si="7"/>
        <v>1060.8599999999999</v>
      </c>
      <c r="BN6" s="35">
        <f t="shared" si="7"/>
        <v>1006.65</v>
      </c>
      <c r="BO6" s="35">
        <f t="shared" si="7"/>
        <v>998.42</v>
      </c>
      <c r="BP6" s="34" t="str">
        <f>IF(BP7="","",IF(BP7="-","【-】","【"&amp;SUBSTITUTE(TEXT(BP7,"#,##0.00"),"-","△")&amp;"】"))</f>
        <v>【953.26】</v>
      </c>
      <c r="BQ6" s="35">
        <f>IF(BQ7="",NA(),BQ7)</f>
        <v>22.74</v>
      </c>
      <c r="BR6" s="35">
        <f t="shared" ref="BR6:BZ6" si="8">IF(BR7="",NA(),BR7)</f>
        <v>21.56</v>
      </c>
      <c r="BS6" s="35">
        <f t="shared" si="8"/>
        <v>19.66</v>
      </c>
      <c r="BT6" s="35">
        <f t="shared" si="8"/>
        <v>22.01</v>
      </c>
      <c r="BU6" s="35">
        <f t="shared" si="8"/>
        <v>23</v>
      </c>
      <c r="BV6" s="35">
        <f t="shared" si="8"/>
        <v>33.58</v>
      </c>
      <c r="BW6" s="35">
        <f t="shared" si="8"/>
        <v>34.51</v>
      </c>
      <c r="BX6" s="35">
        <f t="shared" si="8"/>
        <v>45.81</v>
      </c>
      <c r="BY6" s="35">
        <f t="shared" si="8"/>
        <v>43.43</v>
      </c>
      <c r="BZ6" s="35">
        <f t="shared" si="8"/>
        <v>41.41</v>
      </c>
      <c r="CA6" s="34" t="str">
        <f>IF(CA7="","",IF(CA7="-","【-】","【"&amp;SUBSTITUTE(TEXT(CA7,"#,##0.00"),"-","△")&amp;"】"))</f>
        <v>【45.31】</v>
      </c>
      <c r="CB6" s="35">
        <f>IF(CB7="",NA(),CB7)</f>
        <v>742.52</v>
      </c>
      <c r="CC6" s="35">
        <f t="shared" ref="CC6:CK6" si="9">IF(CC7="",NA(),CC7)</f>
        <v>812.84</v>
      </c>
      <c r="CD6" s="35">
        <f t="shared" si="9"/>
        <v>892.67</v>
      </c>
      <c r="CE6" s="35">
        <f t="shared" si="9"/>
        <v>856.46</v>
      </c>
      <c r="CF6" s="35">
        <f t="shared" si="9"/>
        <v>826.79</v>
      </c>
      <c r="CG6" s="35">
        <f t="shared" si="9"/>
        <v>514.39</v>
      </c>
      <c r="CH6" s="35">
        <f t="shared" si="9"/>
        <v>476.11</v>
      </c>
      <c r="CI6" s="35">
        <f t="shared" si="9"/>
        <v>383.92</v>
      </c>
      <c r="CJ6" s="35">
        <f t="shared" si="9"/>
        <v>400.44</v>
      </c>
      <c r="CK6" s="35">
        <f t="shared" si="9"/>
        <v>417.56</v>
      </c>
      <c r="CL6" s="34" t="str">
        <f>IF(CL7="","",IF(CL7="-","【-】","【"&amp;SUBSTITUTE(TEXT(CL7,"#,##0.00"),"-","△")&amp;"】"))</f>
        <v>【379.91】</v>
      </c>
      <c r="CM6" s="35">
        <f>IF(CM7="",NA(),CM7)</f>
        <v>27.01</v>
      </c>
      <c r="CN6" s="35">
        <f t="shared" ref="CN6:CV6" si="10">IF(CN7="",NA(),CN7)</f>
        <v>27.28</v>
      </c>
      <c r="CO6" s="35">
        <f t="shared" si="10"/>
        <v>29.09</v>
      </c>
      <c r="CP6" s="35">
        <f t="shared" si="10"/>
        <v>29.6</v>
      </c>
      <c r="CQ6" s="35">
        <f t="shared" si="10"/>
        <v>30.76</v>
      </c>
      <c r="CR6" s="35">
        <f t="shared" si="10"/>
        <v>29.28</v>
      </c>
      <c r="CS6" s="35">
        <f t="shared" si="10"/>
        <v>29.4</v>
      </c>
      <c r="CT6" s="35">
        <f t="shared" si="10"/>
        <v>33.21</v>
      </c>
      <c r="CU6" s="35">
        <f t="shared" si="10"/>
        <v>32.229999999999997</v>
      </c>
      <c r="CV6" s="35">
        <f t="shared" si="10"/>
        <v>32.479999999999997</v>
      </c>
      <c r="CW6" s="34" t="str">
        <f>IF(CW7="","",IF(CW7="-","【-】","【"&amp;SUBSTITUTE(TEXT(CW7,"#,##0.00"),"-","△")&amp;"】"))</f>
        <v>【33.67】</v>
      </c>
      <c r="CX6" s="35">
        <f>IF(CX7="",NA(),CX7)</f>
        <v>47.78</v>
      </c>
      <c r="CY6" s="35">
        <f t="shared" ref="CY6:DG6" si="11">IF(CY7="",NA(),CY7)</f>
        <v>48.07</v>
      </c>
      <c r="CZ6" s="35">
        <f t="shared" si="11"/>
        <v>56.13</v>
      </c>
      <c r="DA6" s="35">
        <f t="shared" si="11"/>
        <v>54.29</v>
      </c>
      <c r="DB6" s="35">
        <f t="shared" si="11"/>
        <v>54.67</v>
      </c>
      <c r="DC6" s="35">
        <f t="shared" si="11"/>
        <v>66.819999999999993</v>
      </c>
      <c r="DD6" s="35">
        <f t="shared" si="11"/>
        <v>63.77</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4">
        <f t="shared" si="14"/>
        <v>0</v>
      </c>
      <c r="EL6" s="35">
        <f t="shared" si="14"/>
        <v>0.09</v>
      </c>
      <c r="EM6" s="35">
        <f t="shared" si="14"/>
        <v>0.02</v>
      </c>
      <c r="EN6" s="35">
        <f t="shared" si="14"/>
        <v>0.01</v>
      </c>
      <c r="EO6" s="34" t="str">
        <f>IF(EO7="","",IF(EO7="-","【-】","【"&amp;SUBSTITUTE(TEXT(EO7,"#,##0.00"),"-","△")&amp;"】"))</f>
        <v>【0.01】</v>
      </c>
    </row>
    <row r="7" spans="1:145" s="36" customFormat="1" x14ac:dyDescent="0.15">
      <c r="A7" s="28"/>
      <c r="B7" s="37">
        <v>2019</v>
      </c>
      <c r="C7" s="37">
        <v>303836</v>
      </c>
      <c r="D7" s="37">
        <v>47</v>
      </c>
      <c r="E7" s="37">
        <v>17</v>
      </c>
      <c r="F7" s="37">
        <v>6</v>
      </c>
      <c r="G7" s="37">
        <v>0</v>
      </c>
      <c r="H7" s="37" t="s">
        <v>99</v>
      </c>
      <c r="I7" s="37" t="s">
        <v>100</v>
      </c>
      <c r="J7" s="37" t="s">
        <v>101</v>
      </c>
      <c r="K7" s="37" t="s">
        <v>102</v>
      </c>
      <c r="L7" s="37" t="s">
        <v>103</v>
      </c>
      <c r="M7" s="37" t="s">
        <v>104</v>
      </c>
      <c r="N7" s="38" t="s">
        <v>105</v>
      </c>
      <c r="O7" s="38" t="s">
        <v>106</v>
      </c>
      <c r="P7" s="38">
        <v>27.53</v>
      </c>
      <c r="Q7" s="38">
        <v>101.81</v>
      </c>
      <c r="R7" s="38">
        <v>3520</v>
      </c>
      <c r="S7" s="38">
        <v>5678</v>
      </c>
      <c r="T7" s="38">
        <v>30.94</v>
      </c>
      <c r="U7" s="38">
        <v>183.52</v>
      </c>
      <c r="V7" s="38">
        <v>1542</v>
      </c>
      <c r="W7" s="38">
        <v>0.69</v>
      </c>
      <c r="X7" s="38">
        <v>2234.7800000000002</v>
      </c>
      <c r="Y7" s="38">
        <v>92.87</v>
      </c>
      <c r="Z7" s="38">
        <v>108.01</v>
      </c>
      <c r="AA7" s="38">
        <v>91.4</v>
      </c>
      <c r="AB7" s="38">
        <v>81.47</v>
      </c>
      <c r="AC7" s="38">
        <v>79.8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1451.54</v>
      </c>
      <c r="BL7" s="38">
        <v>1700.42</v>
      </c>
      <c r="BM7" s="38">
        <v>1060.8599999999999</v>
      </c>
      <c r="BN7" s="38">
        <v>1006.65</v>
      </c>
      <c r="BO7" s="38">
        <v>998.42</v>
      </c>
      <c r="BP7" s="38">
        <v>953.26</v>
      </c>
      <c r="BQ7" s="38">
        <v>22.74</v>
      </c>
      <c r="BR7" s="38">
        <v>21.56</v>
      </c>
      <c r="BS7" s="38">
        <v>19.66</v>
      </c>
      <c r="BT7" s="38">
        <v>22.01</v>
      </c>
      <c r="BU7" s="38">
        <v>23</v>
      </c>
      <c r="BV7" s="38">
        <v>33.58</v>
      </c>
      <c r="BW7" s="38">
        <v>34.51</v>
      </c>
      <c r="BX7" s="38">
        <v>45.81</v>
      </c>
      <c r="BY7" s="38">
        <v>43.43</v>
      </c>
      <c r="BZ7" s="38">
        <v>41.41</v>
      </c>
      <c r="CA7" s="38">
        <v>45.31</v>
      </c>
      <c r="CB7" s="38">
        <v>742.52</v>
      </c>
      <c r="CC7" s="38">
        <v>812.84</v>
      </c>
      <c r="CD7" s="38">
        <v>892.67</v>
      </c>
      <c r="CE7" s="38">
        <v>856.46</v>
      </c>
      <c r="CF7" s="38">
        <v>826.79</v>
      </c>
      <c r="CG7" s="38">
        <v>514.39</v>
      </c>
      <c r="CH7" s="38">
        <v>476.11</v>
      </c>
      <c r="CI7" s="38">
        <v>383.92</v>
      </c>
      <c r="CJ7" s="38">
        <v>400.44</v>
      </c>
      <c r="CK7" s="38">
        <v>417.56</v>
      </c>
      <c r="CL7" s="38">
        <v>379.91</v>
      </c>
      <c r="CM7" s="38">
        <v>27.01</v>
      </c>
      <c r="CN7" s="38">
        <v>27.28</v>
      </c>
      <c r="CO7" s="38">
        <v>29.09</v>
      </c>
      <c r="CP7" s="38">
        <v>29.6</v>
      </c>
      <c r="CQ7" s="38">
        <v>30.76</v>
      </c>
      <c r="CR7" s="38">
        <v>29.28</v>
      </c>
      <c r="CS7" s="38">
        <v>29.4</v>
      </c>
      <c r="CT7" s="38">
        <v>33.21</v>
      </c>
      <c r="CU7" s="38">
        <v>32.229999999999997</v>
      </c>
      <c r="CV7" s="38">
        <v>32.479999999999997</v>
      </c>
      <c r="CW7" s="38">
        <v>33.67</v>
      </c>
      <c r="CX7" s="38">
        <v>47.78</v>
      </c>
      <c r="CY7" s="38">
        <v>48.07</v>
      </c>
      <c r="CZ7" s="38">
        <v>56.13</v>
      </c>
      <c r="DA7" s="38">
        <v>54.29</v>
      </c>
      <c r="DB7" s="38">
        <v>54.67</v>
      </c>
      <c r="DC7" s="38">
        <v>66.819999999999993</v>
      </c>
      <c r="DD7" s="38">
        <v>63.77</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U2003004</cp:lastModifiedBy>
  <dcterms:created xsi:type="dcterms:W3CDTF">2020-12-04T03:11:45Z</dcterms:created>
  <dcterms:modified xsi:type="dcterms:W3CDTF">2021-02-03T06:49:24Z</dcterms:modified>
  <cp:category/>
</cp:coreProperties>
</file>