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mhuser061\Desktop\経営比較分析表\02経営比較分析表（各団体分）\17美浜町\"/>
    </mc:Choice>
  </mc:AlternateContent>
  <xr:revisionPtr revIDLastSave="0" documentId="13_ncr:1_{293AE88F-47BE-4B68-8026-E3482744713A}" xr6:coauthVersionLast="36" xr6:coauthVersionMax="36" xr10:uidLastSave="{00000000-0000-0000-0000-000000000000}"/>
  <workbookProtection workbookAlgorithmName="SHA-512" workbookHashValue="hOtknhgHchqj8ysLw2EZN2TgWkD0FeHOOh6Pwd4OuVcMnw3QZ99IZ1oXWrBDCasr+AUUvHE5LYY6VHlmc1lw2g==" workbookSaltValue="BML1ru4tSyfdBHiGEJIWi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<sst xmlns="http://schemas.openxmlformats.org/spreadsheetml/2006/main" count="236" uniqueCount="122">
  <si>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</si>
  <si>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</si>
  <si>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</si>
  <si>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</si>
  <si>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</si>
  <si>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</si>
  <si>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</si>
  <si>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</si>
  <si>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</si>
  <si>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</si>
  <si>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</si>
  <si>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</si>
  <si>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</si>
  <si>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</si>
  <si>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</si>
  <si>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</si>
  <si>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</si>
  <si>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</si>
  <si>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</si>
  <si>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</si>
  <si>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</si>
  <si>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</si>
  <si>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</si>
  <si>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</si>
  <si>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</si>
  <si>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</si>
  <si>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</si>
  <si>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</si>
  <si>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</si>
  <si>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</si>
  <si>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</si>
  <si>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</si>
  <si>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</si>
  <si>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</si>
  <si>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</si>
  <si>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</si>
  <si>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</si>
  <si>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</si>
  <si>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</si>
  <si>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</si>
  <si>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</si>
  <si>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</si>
  <si>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</si>
  <si>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</si>
  <si>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</si>
  <si>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</si>
  <si>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</si>
  <si>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</si>
  <si>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</si>
  <si>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</si>
  <si>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</si>
  <si>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</si>
  <si>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</si>
  <si>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</si>
  <si>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</si>
  <si>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</si>
  <si>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</si>
  <si>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</si>
  <si>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</si>
  <si>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</si>
  <si>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</si>
  <si>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</si>
  <si>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</si>
  <si>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</si>
  <si>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</si>
  <si>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</si>
  <si>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</si>
  <si>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</si>
  <si>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</si>
  <si>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</si>
  <si>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</si>
  <si>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</si>
  <si>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</si>
  <si>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</si>
  <si>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</si>
  <si>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</si>
  <si>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</si>
  <si>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</si>
  <si>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</si>
  <si>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</si>
  <si>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</si>
  <si>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</si>
  <si>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</si>
  <si>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</si>
  <si>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</si>
  <si>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</si>
  <si>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</si>
  <si>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</si>
  <si>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</si>
  <si>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</si>
  <si>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</si>
  <si>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</si>
  <si>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</si>
  <si>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</si>
  <si>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</si>
  <si>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</si>
  <si>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</si>
  <si>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</si>
  <si>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</si>
  <si>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</si>
  <si>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</si>
  <si>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</si>
  <si>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</si>
  <si>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</si>
  <si>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</si>
  <si>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</si>
  <si>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</si>
  <si>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</si>
  <si>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</si>
  <si>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</si>
  <si>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</si>
  <si>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</si>
  <si>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</si>
  <si>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</si>
  <si>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</si>
  <si>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</si>
  <si>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</si>
  <si>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</si>
  <si>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</si>
  <si>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した。
・入山・上田井処理場は平成８年に供用開始以来、約２３年が経過し、施設内及び各中継ポンプ設備の故障等が発生する場合もあるが、日頃の施設管理の中で保守管理に重点を置き、また、各設備類の耐用年数等を考慮し、オーバーホールや更新をし対応す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7" eb="109">
      <t>ニュウヤマ</t>
    </rPh>
    <rPh sb="110" eb="113">
      <t>ウエタイ</t>
    </rPh>
    <rPh sb="113" eb="116">
      <t>ショリジョウ</t>
    </rPh>
    <rPh sb="117" eb="119">
      <t>ヘイセイ</t>
    </rPh>
    <rPh sb="120" eb="121">
      <t>トシ</t>
    </rPh>
    <rPh sb="122" eb="124">
      <t>キョウヨウ</t>
    </rPh>
    <rPh sb="124" eb="126">
      <t>カイシ</t>
    </rPh>
    <rPh sb="126" eb="128">
      <t>イライ</t>
    </rPh>
    <rPh sb="129" eb="130">
      <t>ヤク</t>
    </rPh>
    <rPh sb="132" eb="133">
      <t>ネン</t>
    </rPh>
    <rPh sb="134" eb="136">
      <t>ケイカ</t>
    </rPh>
    <rPh sb="138" eb="141">
      <t>シセツナイ</t>
    </rPh>
    <rPh sb="141" eb="142">
      <t>オヨ</t>
    </rPh>
    <rPh sb="143" eb="144">
      <t>カク</t>
    </rPh>
    <rPh sb="144" eb="146">
      <t>チュウケイ</t>
    </rPh>
    <rPh sb="149" eb="151">
      <t>セツビ</t>
    </rPh>
    <rPh sb="152" eb="154">
      <t>コショウ</t>
    </rPh>
    <rPh sb="154" eb="155">
      <t>トウ</t>
    </rPh>
    <rPh sb="156" eb="158">
      <t>ハッセイ</t>
    </rPh>
    <rPh sb="160" eb="162">
      <t>バアイ</t>
    </rPh>
    <rPh sb="167" eb="169">
      <t>ヒゴロ</t>
    </rPh>
    <rPh sb="170" eb="172">
      <t>シセツ</t>
    </rPh>
    <rPh sb="172" eb="174">
      <t>カンリ</t>
    </rPh>
    <rPh sb="175" eb="176">
      <t>ナカ</t>
    </rPh>
    <rPh sb="177" eb="179">
      <t>ホシュ</t>
    </rPh>
    <rPh sb="179" eb="181">
      <t>カンリ</t>
    </rPh>
    <rPh sb="182" eb="184">
      <t>ジュウテン</t>
    </rPh>
    <rPh sb="185" eb="186">
      <t>オ</t>
    </rPh>
    <rPh sb="191" eb="192">
      <t>カク</t>
    </rPh>
    <rPh sb="192" eb="194">
      <t>セツビ</t>
    </rPh>
    <rPh sb="194" eb="195">
      <t>ルイ</t>
    </rPh>
    <rPh sb="196" eb="198">
      <t>タイヨウ</t>
    </rPh>
    <rPh sb="198" eb="200">
      <t>ネンスウ</t>
    </rPh>
    <rPh sb="200" eb="201">
      <t>トウ</t>
    </rPh>
    <rPh sb="202" eb="204">
      <t>コウリョ</t>
    </rPh>
    <rPh sb="214" eb="216">
      <t>コウシン</t>
    </rPh>
    <rPh sb="218" eb="220">
      <t>タイオウ</t>
    </rPh>
    <phoneticPr fontId="16"/>
  </si>
  <si>
    <t>１）現在は施設等の維持管理が主流となっている。
２）今後は業務の効率化に努め経営努力し経費回収率を更に改善していきたい。
また、一般会計繰入金と使用料金をバランス良く財源とし、企業債残高を減らしていく。
３）これらの取り組みを通じて経営基盤を維持し、管路や施設の更新に備えたい。</t>
    <rPh sb="2" eb="4">
      <t>ゲンザイ</t>
    </rPh>
    <rPh sb="5" eb="7">
      <t>シセツ</t>
    </rPh>
    <rPh sb="7" eb="8">
      <t>トウ</t>
    </rPh>
    <rPh sb="9" eb="11">
      <t>イジ</t>
    </rPh>
    <rPh sb="11" eb="13">
      <t>カンリ</t>
    </rPh>
    <rPh sb="14" eb="16">
      <t>シュリュウ</t>
    </rPh>
    <rPh sb="26" eb="28">
      <t>コンゴ</t>
    </rPh>
    <rPh sb="29" eb="31">
      <t>ギョウム</t>
    </rPh>
    <rPh sb="32" eb="35">
      <t>コウリツカ</t>
    </rPh>
    <rPh sb="36" eb="37">
      <t>ツト</t>
    </rPh>
    <rPh sb="38" eb="40">
      <t>ケイエイ</t>
    </rPh>
    <rPh sb="40" eb="42">
      <t>ドリョク</t>
    </rPh>
    <rPh sb="43" eb="45">
      <t>ケイヒ</t>
    </rPh>
    <rPh sb="45" eb="47">
      <t>カイシュウ</t>
    </rPh>
    <rPh sb="47" eb="48">
      <t>リツ</t>
    </rPh>
    <rPh sb="49" eb="50">
      <t>サラ</t>
    </rPh>
    <rPh sb="51" eb="53">
      <t>カイゼン</t>
    </rPh>
    <rPh sb="64" eb="66">
      <t>イッパン</t>
    </rPh>
    <rPh sb="66" eb="68">
      <t>カイケイ</t>
    </rPh>
    <rPh sb="68" eb="71">
      <t>クリイレキン</t>
    </rPh>
    <rPh sb="72" eb="74">
      <t>シヨウ</t>
    </rPh>
    <rPh sb="74" eb="76">
      <t>リョウキン</t>
    </rPh>
    <rPh sb="81" eb="82">
      <t>ヨ</t>
    </rPh>
    <rPh sb="83" eb="85">
      <t>ザイゲン</t>
    </rPh>
    <rPh sb="88" eb="91">
      <t>キギョウサイ</t>
    </rPh>
    <rPh sb="91" eb="93">
      <t>ザンダカ</t>
    </rPh>
    <rPh sb="94" eb="95">
      <t>ヘ</t>
    </rPh>
    <rPh sb="108" eb="109">
      <t>ト</t>
    </rPh>
    <rPh sb="110" eb="111">
      <t>ク</t>
    </rPh>
    <rPh sb="113" eb="114">
      <t>ツウ</t>
    </rPh>
    <rPh sb="116" eb="118">
      <t>ケイエイ</t>
    </rPh>
    <rPh sb="118" eb="120">
      <t>キバン</t>
    </rPh>
    <rPh sb="121" eb="123">
      <t>イジ</t>
    </rPh>
    <rPh sb="125" eb="127">
      <t>カンロ</t>
    </rPh>
    <rPh sb="128" eb="130">
      <t>シセツ</t>
    </rPh>
    <rPh sb="131" eb="133">
      <t>コウシン</t>
    </rPh>
    <rPh sb="134" eb="135">
      <t>ソナ</t>
    </rPh>
    <phoneticPr fontId="16"/>
  </si>
  <si>
    <t>１）管渠の整備や施設の建設が完了しているため、資本的支出は施設整備等に掛かった地方債償還金のみとなっています。
２）収益的収支比率はここ数年１００％近い数字を示しており、平成２９年度から増加しているのは、和田処理場改築の更新が完了したためである。企業債残高は減少しているが、将来増加する傾向であると考える。
３）汚水処理原価及び経費回収率は類似団体平均値より良好である。これは公共下水道、農業集落排水、浄化槽の汚水処理方法の使い分けがうまくいっているためである。
４）施設利用率及び水洗化率は類似団体平均値を上回る高水準で安定しているので、施設の規模は適切である。
５）総じて類似団体平均と比べて良好である。</t>
    <rPh sb="2" eb="4">
      <t>カンキョ</t>
    </rPh>
    <rPh sb="5" eb="7">
      <t>セイビ</t>
    </rPh>
    <rPh sb="8" eb="10">
      <t>シセツ</t>
    </rPh>
    <rPh sb="11" eb="13">
      <t>ケンセツ</t>
    </rPh>
    <rPh sb="14" eb="16">
      <t>カンリョウ</t>
    </rPh>
    <rPh sb="23" eb="26">
      <t>シホンテキ</t>
    </rPh>
    <rPh sb="26" eb="28">
      <t>シシュツ</t>
    </rPh>
    <rPh sb="29" eb="31">
      <t>シセツ</t>
    </rPh>
    <rPh sb="31" eb="33">
      <t>セイビ</t>
    </rPh>
    <rPh sb="33" eb="34">
      <t>トウ</t>
    </rPh>
    <rPh sb="35" eb="36">
      <t>カ</t>
    </rPh>
    <rPh sb="39" eb="42">
      <t>チホウサイ</t>
    </rPh>
    <rPh sb="42" eb="45">
      <t>ショウカンキン</t>
    </rPh>
    <rPh sb="58" eb="60">
      <t>シュウエキ</t>
    </rPh>
    <rPh sb="60" eb="61">
      <t>テキ</t>
    </rPh>
    <rPh sb="61" eb="63">
      <t>シュウシ</t>
    </rPh>
    <rPh sb="63" eb="64">
      <t>ヒ</t>
    </rPh>
    <rPh sb="64" eb="65">
      <t>リツ</t>
    </rPh>
    <rPh sb="68" eb="70">
      <t>スウネン</t>
    </rPh>
    <rPh sb="74" eb="75">
      <t>チカ</t>
    </rPh>
    <rPh sb="76" eb="78">
      <t>スウジ</t>
    </rPh>
    <rPh sb="79" eb="80">
      <t>シメ</t>
    </rPh>
    <rPh sb="85" eb="87">
      <t>ヘイセイ</t>
    </rPh>
    <rPh sb="89" eb="91">
      <t>ネンド</t>
    </rPh>
    <rPh sb="93" eb="95">
      <t>ゾウカ</t>
    </rPh>
    <rPh sb="102" eb="104">
      <t>ワダ</t>
    </rPh>
    <rPh sb="104" eb="107">
      <t>ショリジョウ</t>
    </rPh>
    <rPh sb="107" eb="109">
      <t>カイチク</t>
    </rPh>
    <rPh sb="110" eb="112">
      <t>コウシン</t>
    </rPh>
    <rPh sb="113" eb="115">
      <t>カンリョウ</t>
    </rPh>
    <rPh sb="123" eb="126">
      <t>キギョウサイ</t>
    </rPh>
    <rPh sb="126" eb="128">
      <t>ザンダカ</t>
    </rPh>
    <rPh sb="129" eb="131">
      <t>ゲンショウ</t>
    </rPh>
    <rPh sb="137" eb="139">
      <t>ショウライ</t>
    </rPh>
    <rPh sb="139" eb="141">
      <t>ゾウカ</t>
    </rPh>
    <rPh sb="143" eb="145">
      <t>ケイコウ</t>
    </rPh>
    <rPh sb="149" eb="150">
      <t>カンガ</t>
    </rPh>
    <rPh sb="234" eb="236">
      <t>シセツ</t>
    </rPh>
    <rPh sb="236" eb="239">
      <t>リヨウリツ</t>
    </rPh>
    <rPh sb="239" eb="240">
      <t>オヨ</t>
    </rPh>
    <rPh sb="241" eb="244">
      <t>スイセンカ</t>
    </rPh>
    <rPh sb="244" eb="245">
      <t>リツ</t>
    </rPh>
    <rPh sb="246" eb="248">
      <t>ルイジ</t>
    </rPh>
    <rPh sb="248" eb="250">
      <t>ダンタイ</t>
    </rPh>
    <rPh sb="250" eb="253">
      <t>ヘイキンチ</t>
    </rPh>
    <rPh sb="254" eb="256">
      <t>ウワマワ</t>
    </rPh>
    <rPh sb="257" eb="260">
      <t>コウスイジュン</t>
    </rPh>
    <rPh sb="261" eb="263">
      <t>アンテイ</t>
    </rPh>
    <rPh sb="270" eb="272">
      <t>シセツ</t>
    </rPh>
    <rPh sb="273" eb="275">
      <t>キボ</t>
    </rPh>
    <rPh sb="276" eb="278">
      <t>テキセツ</t>
    </rPh>
    <rPh sb="285" eb="286">
      <t>ソウ</t>
    </rPh>
    <rPh sb="288" eb="290">
      <t>ルイジ</t>
    </rPh>
    <rPh sb="290" eb="292">
      <t>ダンタイ</t>
    </rPh>
    <rPh sb="292" eb="294">
      <t>ヘイキン</t>
    </rPh>
    <rPh sb="295" eb="296">
      <t>クラ</t>
    </rPh>
    <rPh sb="298" eb="300">
      <t>リョウコウ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</si>
</sst>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74-4661-9039-56AD05B16F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274-4661-9039-56AD05B16F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79.23</c:v>
                </c:pt>
                <c:pt idx="1">
                  <c:v>77.36</c:v>
                </c:pt>
                <c:pt idx="2">
                  <c:v>79.13</c:v>
                </c:pt>
                <c:pt idx="3">
                  <c:v>77.47</c:v>
                </c:pt>
                <c:pt idx="4">
                  <c:v>77.36</c:v>
                </c:pt>
              </c:numCache>
            </c:numRef>
          </c:val>
          <c:extLst>
            <c:ext xmlns:c16="http://schemas.microsoft.com/office/drawing/2014/chart" uri="{C3380CC4-5D6E-409C-BE32-E72D297353CC}">
              <c16:uniqueId val="{00000000-1642-4268-8722-BFD7DDE27E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642-4268-8722-BFD7DDE27E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93.46</c:v>
                </c:pt>
                <c:pt idx="1">
                  <c:v>90.75</c:v>
                </c:pt>
                <c:pt idx="2">
                  <c:v>91.58</c:v>
                </c:pt>
                <c:pt idx="3">
                  <c:v>92.27</c:v>
                </c:pt>
                <c:pt idx="4">
                  <c:v>91.8</c:v>
                </c:pt>
              </c:numCache>
            </c:numRef>
          </c:val>
          <c:extLst>
            <c:ext xmlns:c16="http://schemas.microsoft.com/office/drawing/2014/chart" uri="{C3380CC4-5D6E-409C-BE32-E72D297353CC}">
              <c16:uniqueId val="{00000000-14C2-4F4C-808E-88FD6C2F04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4C2-4F4C-808E-88FD6C2F04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96.58</c:v>
                </c:pt>
                <c:pt idx="1">
                  <c:v>95.97</c:v>
                </c:pt>
                <c:pt idx="2">
                  <c:v>96.89</c:v>
                </c:pt>
                <c:pt idx="3">
                  <c:v>97.28</c:v>
                </c:pt>
                <c:pt idx="4">
                  <c:v>98.28</c:v>
                </c:pt>
              </c:numCache>
            </c:numRef>
          </c:val>
          <c:extLst>
            <c:ext xmlns:c16="http://schemas.microsoft.com/office/drawing/2014/chart" uri="{C3380CC4-5D6E-409C-BE32-E72D297353CC}">
              <c16:uniqueId val="{00000000-E3A2-4FF4-81CD-245041BD78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2-4FF4-81CD-245041BD78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A-45B7-BDF7-744E5764A7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A-45B7-BDF7-744E5764A7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C-4BF2-95E6-962E902F3A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C-4BF2-95E6-962E902F3A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5B-4995-9F9C-2E008F479E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5B-4995-9F9C-2E008F479E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7-487F-A72C-D5018EF8F9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7-487F-A72C-D5018EF8F9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420.1</c:v>
                </c:pt>
                <c:pt idx="1">
                  <c:v>373.53</c:v>
                </c:pt>
                <c:pt idx="2">
                  <c:v>292.2</c:v>
                </c:pt>
                <c:pt idx="3">
                  <c:v>302.19</c:v>
                </c:pt>
                <c:pt idx="4">
                  <c:v>281.62</c:v>
                </c:pt>
              </c:numCache>
            </c:numRef>
          </c:val>
          <c:extLst>
            <c:ext xmlns:c16="http://schemas.microsoft.com/office/drawing/2014/chart" uri="{C3380CC4-5D6E-409C-BE32-E72D297353CC}">
              <c16:uniqueId val="{00000000-AEA5-4A04-BF9E-E718BC519E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EA5-4A04-BF9E-E718BC519E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76.98</c:v>
                </c:pt>
                <c:pt idx="1">
                  <c:v>73.36</c:v>
                </c:pt>
                <c:pt idx="2">
                  <c:v>98.64</c:v>
                </c:pt>
                <c:pt idx="3">
                  <c:v>97.57</c:v>
                </c:pt>
                <c:pt idx="4">
                  <c:v>93.73</c:v>
                </c:pt>
              </c:numCache>
            </c:numRef>
          </c:val>
          <c:extLst>
            <c:ext xmlns:c16="http://schemas.microsoft.com/office/drawing/2014/chart" uri="{C3380CC4-5D6E-409C-BE32-E72D297353CC}">
              <c16:uniqueId val="{00000000-B11C-44D0-91B8-0EB6DF7103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11C-44D0-91B8-0EB6DF7103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212.47</c:v>
                </c:pt>
                <c:pt idx="1">
                  <c:v>223.26</c:v>
                </c:pt>
                <c:pt idx="2">
                  <c:v>166.61</c:v>
                </c:pt>
                <c:pt idx="3">
                  <c:v>152.91999999999999</c:v>
                </c:pt>
                <c:pt idx="4">
                  <c:v>157.57</c:v>
                </c:pt>
              </c:numCache>
            </c:numRef>
          </c:val>
          <c:extLst>
            <c:ext xmlns:c16="http://schemas.microsoft.com/office/drawing/2014/chart" uri="{C3380CC4-5D6E-409C-BE32-E72D297353CC}">
              <c16:uniqueId val="{00000000-39E5-4C0E-9460-7E72B00FFA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9E5-4C0E-9460-7E72B00FFA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1" zoomScale="90" zoomScaleNormal="9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和歌山県　美浜町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7113</v>
      </c>
      <c r="AM8" s="51"/>
      <c r="AN8" s="51"/>
      <c r="AO8" s="51"/>
      <c r="AP8" s="51"/>
      <c r="AQ8" s="51"/>
      <c r="AR8" s="51"/>
      <c r="AS8" s="51"/>
      <c r="AT8" s="46">
        <f>データ!T6</f>
        <v>12.77</v>
      </c>
      <c r="AU8" s="46"/>
      <c r="AV8" s="46"/>
      <c r="AW8" s="46"/>
      <c r="AX8" s="46"/>
      <c r="AY8" s="46"/>
      <c r="AZ8" s="46"/>
      <c r="BA8" s="46"/>
      <c r="BB8" s="46">
        <f>データ!U6</f>
        <v>557.01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46.07</v>
      </c>
      <c r="Q10" s="46"/>
      <c r="R10" s="46"/>
      <c r="S10" s="46"/>
      <c r="T10" s="46"/>
      <c r="U10" s="46"/>
      <c r="V10" s="46"/>
      <c r="W10" s="46">
        <f>データ!Q6</f>
        <v>105.35</v>
      </c>
      <c r="X10" s="46"/>
      <c r="Y10" s="46"/>
      <c r="Z10" s="46"/>
      <c r="AA10" s="46"/>
      <c r="AB10" s="46"/>
      <c r="AC10" s="46"/>
      <c r="AD10" s="51">
        <f>データ!R6</f>
        <v>2814</v>
      </c>
      <c r="AE10" s="51"/>
      <c r="AF10" s="51"/>
      <c r="AG10" s="51"/>
      <c r="AH10" s="51"/>
      <c r="AI10" s="51"/>
      <c r="AJ10" s="51"/>
      <c r="AK10" s="2"/>
      <c r="AL10" s="51">
        <f>データ!V6</f>
        <v>3243</v>
      </c>
      <c r="AM10" s="51"/>
      <c r="AN10" s="51"/>
      <c r="AO10" s="51"/>
      <c r="AP10" s="51"/>
      <c r="AQ10" s="51"/>
      <c r="AR10" s="51"/>
      <c r="AS10" s="51"/>
      <c r="AT10" s="46">
        <f>データ!W6</f>
        <v>1.02</v>
      </c>
      <c r="AU10" s="46"/>
      <c r="AV10" s="46"/>
      <c r="AW10" s="46"/>
      <c r="AX10" s="46"/>
      <c r="AY10" s="46"/>
      <c r="AZ10" s="46"/>
      <c r="BA10" s="46"/>
      <c r="BB10" s="46">
        <f>データ!X6</f>
        <v>3179.41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qjKw4Nen0j7eCTXdM5RbQBXHCe2fV/ARgW5e1sWQE/O1v/hnVIcPbvuri56mqWc1QxxUB2TjuyHBuGSmQ3VV9A==" saltValue="Uc0YR5tUUWKjOq8FDAa0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303810</v>
      </c>
      <c r="D6" s="33">
        <f t="shared" si="3"/>
        <v>47</v>
      </c>
      <c r="E6" s="33">
        <f t="shared" si="3"/>
        <v>17</v>
      </c>
      <c r="F6" s="33">
        <f t="shared" si="3"/>
        <v>5</v>
      </c>
      <c r="G6" s="33">
        <f t="shared" si="3"/>
        <v>0</v>
      </c>
      <c r="H6" s="33" t="str">
        <f t="shared" si="3"/>
        <v>和歌山県　美浜町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46.07</v>
      </c>
      <c r="Q6" s="34">
        <f t="shared" si="3"/>
        <v>105.35</v>
      </c>
      <c r="R6" s="34">
        <f t="shared" si="3"/>
        <v>2814</v>
      </c>
      <c r="S6" s="34">
        <f t="shared" si="3"/>
        <v>7113</v>
      </c>
      <c r="T6" s="34">
        <f t="shared" si="3"/>
        <v>12.77</v>
      </c>
      <c r="U6" s="34">
        <f t="shared" si="3"/>
        <v>557.01</v>
      </c>
      <c r="V6" s="34">
        <f t="shared" si="3"/>
        <v>3243</v>
      </c>
      <c r="W6" s="34">
        <f t="shared" si="3"/>
        <v>1.02</v>
      </c>
      <c r="X6" s="34">
        <f t="shared" si="3"/>
        <v>3179.41</v>
      </c>
      <c r="Y6" s="35">
        <f>IF(Y7="",NA(),Y7)</f>
        <v>96.58</v>
      </c>
      <c r="Z6" s="35">
        <f t="shared" ref="Z6:AH6" si="4">IF(Z7="",NA(),Z7)</f>
        <v>95.97</v>
      </c>
      <c r="AA6" s="35">
        <f t="shared" si="4"/>
        <v>96.89</v>
      </c>
      <c r="AB6" s="35">
        <f t="shared" si="4"/>
        <v>97.28</v>
      </c>
      <c r="AC6" s="35">
        <f t="shared" si="4"/>
        <v>98.28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420.1</v>
      </c>
      <c r="BG6" s="35">
        <f t="shared" ref="BG6:BO6" si="7">IF(BG7="",NA(),BG7)</f>
        <v>373.53</v>
      </c>
      <c r="BH6" s="35">
        <f t="shared" si="7"/>
        <v>292.2</v>
      </c>
      <c r="BI6" s="35">
        <f t="shared" si="7"/>
        <v>302.19</v>
      </c>
      <c r="BJ6" s="35">
        <f t="shared" si="7"/>
        <v>281.62</v>
      </c>
      <c r="BK6" s="35">
        <f t="shared" si="7"/>
        <v>1081.8</v>
      </c>
      <c r="BL6" s="35">
        <f t="shared" si="7"/>
        <v>974.93</v>
      </c>
      <c r="BM6" s="35">
        <f t="shared" si="7"/>
        <v>855.8</v>
      </c>
      <c r="BN6" s="35">
        <f t="shared" si="7"/>
        <v>789.46</v>
      </c>
      <c r="BO6" s="35">
        <f t="shared" si="7"/>
        <v>826.83</v>
      </c>
      <c r="BP6" s="34" t="str">
        <f>IF(BP7="","",IF(BP7="-","【-】","【"&amp;SUBSTITUTE(TEXT(BP7,"#,##0.00"),"-","△")&amp;"】"))</f>
        <v>【765.47】</v>
      </c>
      <c r="BQ6" s="35">
        <f>IF(BQ7="",NA(),BQ7)</f>
        <v>76.98</v>
      </c>
      <c r="BR6" s="35">
        <f t="shared" ref="BR6:BZ6" si="8">IF(BR7="",NA(),BR7)</f>
        <v>73.36</v>
      </c>
      <c r="BS6" s="35">
        <f t="shared" si="8"/>
        <v>98.64</v>
      </c>
      <c r="BT6" s="35">
        <f t="shared" si="8"/>
        <v>97.57</v>
      </c>
      <c r="BU6" s="35">
        <f t="shared" si="8"/>
        <v>93.73</v>
      </c>
      <c r="BV6" s="35">
        <f t="shared" si="8"/>
        <v>52.19</v>
      </c>
      <c r="BW6" s="35">
        <f t="shared" si="8"/>
        <v>55.32</v>
      </c>
      <c r="BX6" s="35">
        <f t="shared" si="8"/>
        <v>59.8</v>
      </c>
      <c r="BY6" s="35">
        <f t="shared" si="8"/>
        <v>57.77</v>
      </c>
      <c r="BZ6" s="35">
        <f t="shared" si="8"/>
        <v>57.31</v>
      </c>
      <c r="CA6" s="34" t="str">
        <f>IF(CA7="","",IF(CA7="-","【-】","【"&amp;SUBSTITUTE(TEXT(CA7,"#,##0.00"),"-","△")&amp;"】"))</f>
        <v>【59.59】</v>
      </c>
      <c r="CB6" s="35">
        <f>IF(CB7="",NA(),CB7)</f>
        <v>212.47</v>
      </c>
      <c r="CC6" s="35">
        <f t="shared" ref="CC6:CK6" si="9">IF(CC7="",NA(),CC7)</f>
        <v>223.26</v>
      </c>
      <c r="CD6" s="35">
        <f t="shared" si="9"/>
        <v>166.61</v>
      </c>
      <c r="CE6" s="35">
        <f t="shared" si="9"/>
        <v>152.91999999999999</v>
      </c>
      <c r="CF6" s="35">
        <f t="shared" si="9"/>
        <v>157.57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79.23</v>
      </c>
      <c r="CN6" s="35">
        <f t="shared" ref="CN6:CV6" si="10">IF(CN7="",NA(),CN7)</f>
        <v>77.36</v>
      </c>
      <c r="CO6" s="35">
        <f t="shared" si="10"/>
        <v>79.13</v>
      </c>
      <c r="CP6" s="35">
        <f t="shared" si="10"/>
        <v>77.47</v>
      </c>
      <c r="CQ6" s="35">
        <f t="shared" si="10"/>
        <v>77.36</v>
      </c>
      <c r="CR6" s="35">
        <f t="shared" si="10"/>
        <v>52.31</v>
      </c>
      <c r="CS6" s="35">
        <f t="shared" si="10"/>
        <v>60.65</v>
      </c>
      <c r="CT6" s="35">
        <f t="shared" si="10"/>
        <v>51.75</v>
      </c>
      <c r="CU6" s="35">
        <f t="shared" si="10"/>
        <v>50.68</v>
      </c>
      <c r="CV6" s="35">
        <f t="shared" si="10"/>
        <v>50.14</v>
      </c>
      <c r="CW6" s="34" t="str">
        <f>IF(CW7="","",IF(CW7="-","【-】","【"&amp;SUBSTITUTE(TEXT(CW7,"#,##0.00"),"-","△")&amp;"】"))</f>
        <v>【51.30】</v>
      </c>
      <c r="CX6" s="35">
        <f>IF(CX7="",NA(),CX7)</f>
        <v>93.46</v>
      </c>
      <c r="CY6" s="35">
        <f t="shared" ref="CY6:DG6" si="11">IF(CY7="",NA(),CY7)</f>
        <v>90.75</v>
      </c>
      <c r="CZ6" s="35">
        <f t="shared" si="11"/>
        <v>91.58</v>
      </c>
      <c r="DA6" s="35">
        <f t="shared" si="11"/>
        <v>92.27</v>
      </c>
      <c r="DB6" s="35">
        <f t="shared" si="11"/>
        <v>91.8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303810</v>
      </c>
      <c r="D7" s="37">
        <v>47</v>
      </c>
      <c r="E7" s="37">
        <v>17</v>
      </c>
      <c r="F7" s="37">
        <v>5</v>
      </c>
      <c r="G7" s="37">
        <v>0</v>
      </c>
      <c r="H7" s="37" t="s">
        <v>98</v>
      </c>
      <c r="I7" s="37" t="s">
        <v>99</v>
      </c>
      <c r="J7" s="37" t="s">
        <v>100</v>
      </c>
      <c r="K7" s="37" t="s">
        <v>101</v>
      </c>
      <c r="L7" s="37" t="s">
        <v>102</v>
      </c>
      <c r="M7" s="37" t="s">
        <v>103</v>
      </c>
      <c r="N7" s="38" t="s">
        <v>104</v>
      </c>
      <c r="O7" s="38" t="s">
        <v>105</v>
      </c>
      <c r="P7" s="38">
        <v>46.07</v>
      </c>
      <c r="Q7" s="38">
        <v>105.35</v>
      </c>
      <c r="R7" s="38">
        <v>2814</v>
      </c>
      <c r="S7" s="38">
        <v>7113</v>
      </c>
      <c r="T7" s="38">
        <v>12.77</v>
      </c>
      <c r="U7" s="38">
        <v>557.01</v>
      </c>
      <c r="V7" s="38">
        <v>3243</v>
      </c>
      <c r="W7" s="38">
        <v>1.02</v>
      </c>
      <c r="X7" s="38">
        <v>3179.41</v>
      </c>
      <c r="Y7" s="38">
        <v>96.58</v>
      </c>
      <c r="Z7" s="38">
        <v>95.97</v>
      </c>
      <c r="AA7" s="38">
        <v>96.89</v>
      </c>
      <c r="AB7" s="38">
        <v>97.28</v>
      </c>
      <c r="AC7" s="38">
        <v>98.28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420.1</v>
      </c>
      <c r="BG7" s="38">
        <v>373.53</v>
      </c>
      <c r="BH7" s="38">
        <v>292.2</v>
      </c>
      <c r="BI7" s="38">
        <v>302.19</v>
      </c>
      <c r="BJ7" s="38">
        <v>281.62</v>
      </c>
      <c r="BK7" s="38">
        <v>1081.8</v>
      </c>
      <c r="BL7" s="38">
        <v>974.93</v>
      </c>
      <c r="BM7" s="38">
        <v>855.8</v>
      </c>
      <c r="BN7" s="38">
        <v>789.46</v>
      </c>
      <c r="BO7" s="38">
        <v>826.83</v>
      </c>
      <c r="BP7" s="38">
        <v>765.47</v>
      </c>
      <c r="BQ7" s="38">
        <v>76.98</v>
      </c>
      <c r="BR7" s="38">
        <v>73.36</v>
      </c>
      <c r="BS7" s="38">
        <v>98.64</v>
      </c>
      <c r="BT7" s="38">
        <v>97.57</v>
      </c>
      <c r="BU7" s="38">
        <v>93.73</v>
      </c>
      <c r="BV7" s="38">
        <v>52.19</v>
      </c>
      <c r="BW7" s="38">
        <v>55.32</v>
      </c>
      <c r="BX7" s="38">
        <v>59.8</v>
      </c>
      <c r="BY7" s="38">
        <v>57.77</v>
      </c>
      <c r="BZ7" s="38">
        <v>57.31</v>
      </c>
      <c r="CA7" s="38">
        <v>59.59</v>
      </c>
      <c r="CB7" s="38">
        <v>212.47</v>
      </c>
      <c r="CC7" s="38">
        <v>223.26</v>
      </c>
      <c r="CD7" s="38">
        <v>166.61</v>
      </c>
      <c r="CE7" s="38">
        <v>152.91999999999999</v>
      </c>
      <c r="CF7" s="38">
        <v>157.57</v>
      </c>
      <c r="CG7" s="38">
        <v>296.14</v>
      </c>
      <c r="CH7" s="38">
        <v>283.17</v>
      </c>
      <c r="CI7" s="38">
        <v>263.76</v>
      </c>
      <c r="CJ7" s="38">
        <v>274.35000000000002</v>
      </c>
      <c r="CK7" s="38">
        <v>273.52</v>
      </c>
      <c r="CL7" s="38">
        <v>257.86</v>
      </c>
      <c r="CM7" s="38">
        <v>79.23</v>
      </c>
      <c r="CN7" s="38">
        <v>77.36</v>
      </c>
      <c r="CO7" s="38">
        <v>79.13</v>
      </c>
      <c r="CP7" s="38">
        <v>77.47</v>
      </c>
      <c r="CQ7" s="38">
        <v>77.36</v>
      </c>
      <c r="CR7" s="38">
        <v>52.31</v>
      </c>
      <c r="CS7" s="38">
        <v>60.65</v>
      </c>
      <c r="CT7" s="38">
        <v>51.75</v>
      </c>
      <c r="CU7" s="38">
        <v>50.68</v>
      </c>
      <c r="CV7" s="38">
        <v>50.14</v>
      </c>
      <c r="CW7" s="38">
        <v>51.3</v>
      </c>
      <c r="CX7" s="38">
        <v>93.46</v>
      </c>
      <c r="CY7" s="38">
        <v>90.75</v>
      </c>
      <c r="CZ7" s="38">
        <v>91.58</v>
      </c>
      <c r="DA7" s="38">
        <v>92.27</v>
      </c>
      <c r="DB7" s="38">
        <v>91.8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直樹</cp:lastModifiedBy>
  <dcterms:created xsi:type="dcterms:W3CDTF">2020-12-04T03:06:26Z</dcterms:created>
  <dcterms:modified xsi:type="dcterms:W3CDTF">2021-01-20T04:17:50Z</dcterms:modified>
  <cp:category/>
</cp:coreProperties>
</file>