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7 美浜町\"/>
    </mc:Choice>
  </mc:AlternateContent>
  <workbookProtection workbookAlgorithmName="SHA-512" workbookHashValue="56L88ye9KFwMJ7QrAhYWzL+DVFvq48NinVM9a6xEL403N9AOEZLzZVrbYXuUBwdo/QMXTrqb5fkvK+EgWGkcvg==" workbookSaltValue="9D3kALqdJPNhJM7jXrboh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<sst xmlns="http://schemas.openxmlformats.org/spreadsheetml/2006/main" count="228" uniqueCount="112">
  <si>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</si>
  <si>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</si>
  <si>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</si>
  <si>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</si>
  <si>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</si>
  <si>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</si>
  <si>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</si>
  <si>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</si>
  <si>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</si>
  <si>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</si>
  <si>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</si>
  <si>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</si>
  <si>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</si>
  <si>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</si>
  <si>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</si>
  <si>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</si>
  <si>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</si>
  <si>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</si>
  <si>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</si>
  <si>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</si>
  <si>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</si>
  <si>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</si>
  <si>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</si>
  <si>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</si>
  <si>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</si>
  <si>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</si>
  <si>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</si>
  <si>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</si>
  <si>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</si>
  <si>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</si>
  <si>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</si>
  <si>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</si>
  <si>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</si>
  <si>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</si>
  <si>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</si>
  <si>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</si>
  <si>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</si>
  <si>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</si>
  <si>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</si>
  <si>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</si>
  <si>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</si>
  <si>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</si>
  <si>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</si>
  <si>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</si>
  <si>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</si>
  <si>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</si>
  <si>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</si>
  <si>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</si>
  <si>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</si>
  <si>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</si>
  <si>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</si>
  <si>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</si>
  <si>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</si>
  <si>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</si>
  <si>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</si>
  <si>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</si>
  <si>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</si>
  <si>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</si>
  <si>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</si>
  <si>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</si>
  <si>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</si>
  <si>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</si>
  <si>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</si>
  <si>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</si>
  <si>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</si>
  <si>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</si>
  <si>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</si>
  <si>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</si>
  <si>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</si>
  <si>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</si>
  <si>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</si>
  <si>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</si>
  <si>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</si>
  <si>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</si>
  <si>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</si>
  <si>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</si>
  <si>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</si>
  <si>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</si>
  <si>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</si>
  <si>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</si>
  <si>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</si>
  <si>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</si>
  <si>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</si>
  <si>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</si>
  <si>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</si>
  <si>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</si>
  <si>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</si>
  <si>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</si>
  <si>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</si>
  <si>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</si>
  <si>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</si>
  <si>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</si>
  <si>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美浜町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</si>
  <si>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</si>
  <si>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</si>
  <si>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</si>
  <si>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</si>
  <si>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</si>
  <si>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</si>
  <si>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</si>
  <si>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</si>
  <si>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</si>
  <si>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</si>
  <si>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</si>
  <si>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</si>
  <si>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</si>
  <si>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</si>
  <si>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</si>
  <si>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</si>
  <si>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①令和元年度は平成27年度より減少しているが100％を上回っている。また全国平均よりやや下回っている。　　　　　　　　　　　　　　　　　②累積欠損は過去5年間0％であり、累積欠損金は発生していない。給水収益は減少傾向にあるが現状を維持できれば欠損金の発生はないと見込んでいる。                 　　　　　　　　　　　　③支払能力はいずれの年も100％を上回っており、現状は流動資産・流動負債は横ばい状況が続くと考えられ、短期的な債務に対する支払能力は保有している。　　　　　　　　　　　　　　　　　　　　④債務残高は年々減少してきている。　　　　　　　　　　             ⑤料金回収率は100.13％で、類似団体平均(87.11％)を上回っている。100％を上回っていることから、経営に必要な経費を料金で賄うことができている状況である。　　　　　　　　　　　　　　⑥給水原価は、類似団体及び全国平均より大きく下回っており有収水量1㎥あたり少ない費用で賄われており良好である。　　　　　　　　　　　　　　⑦施設利用率については、全国平均や類似団体平均と比較すると低い水準にある。給水人口が減少傾向の状況下、更に利用率の低下が見込まれるので見直しを検討する必要がある。　　　　　　　　　　　　　　　　　　　　⑧有収率は、平成30年度よりは減少したが、類似団体及び全国平均に比較して良好な数値を出している。</t>
    <rPh sb="1" eb="6">
      <t>レイワガンネンド</t>
    </rPh>
    <phoneticPr fontId="4"/>
  </si>
  <si>
    <t>現状は安定的な運営が行われているが、節水器機の普及や人口減少等から今後もますます給水収益が減少傾向にあるなかで、業務の効率化に努め、給水原価を抑えさらなる経営改善に努めていきたい。</t>
    <phoneticPr fontId="4"/>
  </si>
  <si>
    <t>施設全体の減価償却の状況は約57％と類似団体及び全国平均に比べて少し老朽化が進んでいる。管路更新率は類似団体・全国ともに下回っていることから、管路の更新を計画的に進めていく必要がある。</t>
    <rPh sb="44" eb="46">
      <t>カンロ</t>
    </rPh>
    <rPh sb="46" eb="48">
      <t>コウシン</t>
    </rPh>
    <rPh sb="48" eb="49">
      <t>リツ</t>
    </rPh>
    <rPh sb="50" eb="54">
      <t>ルイジダンタイ</t>
    </rPh>
    <rPh sb="55" eb="57">
      <t>ゼンコク</t>
    </rPh>
    <rPh sb="60" eb="62">
      <t>シタマワ</t>
    </rPh>
    <rPh sb="71" eb="73">
      <t>カンロ</t>
    </rPh>
    <rPh sb="74" eb="76">
      <t>コウシン</t>
    </rPh>
    <rPh sb="77" eb="80">
      <t>ケイカクテキ</t>
    </rPh>
    <rPh sb="81" eb="82">
      <t>スス</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</si>
</sst>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1.1000000000000001</c:v>
                </c:pt>
                <c:pt idx="1">
                  <c:v>0.32</c:v>
                </c:pt>
                <c:pt idx="2" formatCode="#,##0.00;&quot;△&quot;#,##0.00">
                  <c:v>0</c:v>
                </c:pt>
                <c:pt idx="3" formatCode="#,##0.00;&quot;△&quot;#,##0.00">
                  <c:v>0</c:v>
                </c:pt>
                <c:pt idx="4">
                  <c:v>0.13</c:v>
                </c:pt>
              </c:numCache>
            </c:numRef>
          </c:val>
          <c:extLst>
            <c:ext xmlns:c16="http://schemas.microsoft.com/office/drawing/2014/chart" uri="{C3380CC4-5D6E-409C-BE32-E72D297353CC}">
              <c16:uniqueId val="{00000000-C247-4530-A639-8CF55D1EF4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C247-4530-A639-8CF55D1EF4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49.94</c:v>
                </c:pt>
                <c:pt idx="1">
                  <c:v>49.58</c:v>
                </c:pt>
                <c:pt idx="2">
                  <c:v>50.04</c:v>
                </c:pt>
                <c:pt idx="3">
                  <c:v>49.14</c:v>
                </c:pt>
                <c:pt idx="4">
                  <c:v>47.73</c:v>
                </c:pt>
              </c:numCache>
            </c:numRef>
          </c:val>
          <c:extLst>
            <c:ext xmlns:c16="http://schemas.microsoft.com/office/drawing/2014/chart" uri="{C3380CC4-5D6E-409C-BE32-E72D297353CC}">
              <c16:uniqueId val="{00000000-209A-4F2F-86EA-A7384BD361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209A-4F2F-86EA-A7384BD361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96.87</c:v>
                </c:pt>
                <c:pt idx="1">
                  <c:v>95.99</c:v>
                </c:pt>
                <c:pt idx="2">
                  <c:v>94.7</c:v>
                </c:pt>
                <c:pt idx="3">
                  <c:v>94.32</c:v>
                </c:pt>
                <c:pt idx="4">
                  <c:v>93.43</c:v>
                </c:pt>
              </c:numCache>
            </c:numRef>
          </c:val>
          <c:extLst>
            <c:ext xmlns:c16="http://schemas.microsoft.com/office/drawing/2014/chart" uri="{C3380CC4-5D6E-409C-BE32-E72D297353CC}">
              <c16:uniqueId val="{00000000-41E7-4824-8ABD-A2AB1D0A47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41E7-4824-8ABD-A2AB1D0A47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108.33</c:v>
                </c:pt>
                <c:pt idx="1">
                  <c:v>109.06</c:v>
                </c:pt>
                <c:pt idx="2">
                  <c:v>104.29</c:v>
                </c:pt>
                <c:pt idx="3">
                  <c:v>108.89</c:v>
                </c:pt>
                <c:pt idx="4">
                  <c:v>104.26</c:v>
                </c:pt>
              </c:numCache>
            </c:numRef>
          </c:val>
          <c:extLst>
            <c:ext xmlns:c16="http://schemas.microsoft.com/office/drawing/2014/chart" uri="{C3380CC4-5D6E-409C-BE32-E72D297353CC}">
              <c16:uniqueId val="{00000000-370A-44FE-AFF3-57D0AE558C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370A-44FE-AFF3-57D0AE558C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55.61</c:v>
                </c:pt>
                <c:pt idx="1">
                  <c:v>52.3</c:v>
                </c:pt>
                <c:pt idx="2">
                  <c:v>53.66</c:v>
                </c:pt>
                <c:pt idx="3">
                  <c:v>55.38</c:v>
                </c:pt>
                <c:pt idx="4">
                  <c:v>57.45</c:v>
                </c:pt>
              </c:numCache>
            </c:numRef>
          </c:val>
          <c:extLst>
            <c:ext xmlns:c16="http://schemas.microsoft.com/office/drawing/2014/chart" uri="{C3380CC4-5D6E-409C-BE32-E72D297353CC}">
              <c16:uniqueId val="{00000000-FD49-4097-ADBA-4B6517B76A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FD49-4097-ADBA-4B6517B76A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11.68</c:v>
                </c:pt>
                <c:pt idx="1">
                  <c:v>11.76</c:v>
                </c:pt>
                <c:pt idx="2">
                  <c:v>12.96</c:v>
                </c:pt>
                <c:pt idx="3">
                  <c:v>13.58</c:v>
                </c:pt>
                <c:pt idx="4">
                  <c:v>13.57</c:v>
                </c:pt>
              </c:numCache>
            </c:numRef>
          </c:val>
          <c:extLst>
            <c:ext xmlns:c16="http://schemas.microsoft.com/office/drawing/2014/chart" uri="{C3380CC4-5D6E-409C-BE32-E72D297353CC}">
              <c16:uniqueId val="{00000000-CA29-41E7-B7AA-3E9441A339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CA29-41E7-B7AA-3E9441A339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2F-457C-BDC6-43AAEFCBB7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272F-457C-BDC6-43AAEFCBB7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381.15</c:v>
                </c:pt>
                <c:pt idx="1">
                  <c:v>584.45000000000005</c:v>
                </c:pt>
                <c:pt idx="2">
                  <c:v>505.96</c:v>
                </c:pt>
                <c:pt idx="3">
                  <c:v>566.86</c:v>
                </c:pt>
                <c:pt idx="4">
                  <c:v>590.79999999999995</c:v>
                </c:pt>
              </c:numCache>
            </c:numRef>
          </c:val>
          <c:extLst>
            <c:ext xmlns:c16="http://schemas.microsoft.com/office/drawing/2014/chart" uri="{C3380CC4-5D6E-409C-BE32-E72D297353CC}">
              <c16:uniqueId val="{00000000-290A-47D4-84CC-3A9602B872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290A-47D4-84CC-3A9602B872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277.75</c:v>
                </c:pt>
                <c:pt idx="1">
                  <c:v>341.06</c:v>
                </c:pt>
                <c:pt idx="2">
                  <c:v>317.29000000000002</c:v>
                </c:pt>
                <c:pt idx="3">
                  <c:v>298.44</c:v>
                </c:pt>
                <c:pt idx="4">
                  <c:v>280.3</c:v>
                </c:pt>
              </c:numCache>
            </c:numRef>
          </c:val>
          <c:extLst>
            <c:ext xmlns:c16="http://schemas.microsoft.com/office/drawing/2014/chart" uri="{C3380CC4-5D6E-409C-BE32-E72D297353CC}">
              <c16:uniqueId val="{00000000-5F58-406A-BD4F-C79B4881A6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5F58-406A-BD4F-C79B4881A6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103.38</c:v>
                </c:pt>
                <c:pt idx="1">
                  <c:v>106.2</c:v>
                </c:pt>
                <c:pt idx="2">
                  <c:v>100.31</c:v>
                </c:pt>
                <c:pt idx="3">
                  <c:v>103.32</c:v>
                </c:pt>
                <c:pt idx="4">
                  <c:v>100.13</c:v>
                </c:pt>
              </c:numCache>
            </c:numRef>
          </c:val>
          <c:extLst>
            <c:ext xmlns:c16="http://schemas.microsoft.com/office/drawing/2014/chart" uri="{C3380CC4-5D6E-409C-BE32-E72D297353CC}">
              <c16:uniqueId val="{00000000-E5B6-431A-B70F-83F2114EDD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E5B6-431A-B70F-83F2114EDD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122.9</c:v>
                </c:pt>
                <c:pt idx="1">
                  <c:v>120.35</c:v>
                </c:pt>
                <c:pt idx="2">
                  <c:v>127.39</c:v>
                </c:pt>
                <c:pt idx="3">
                  <c:v>123.72</c:v>
                </c:pt>
                <c:pt idx="4">
                  <c:v>128.59</c:v>
                </c:pt>
              </c:numCache>
            </c:numRef>
          </c:val>
          <c:extLst>
            <c:ext xmlns:c16="http://schemas.microsoft.com/office/drawing/2014/chart" uri="{C3380CC4-5D6E-409C-BE32-E72D297353CC}">
              <c16:uniqueId val="{00000000-F1B7-4CEB-BC77-F64DC1AD32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F1B7-4CEB-BC77-F64DC1AD32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美浜町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7113</v>
      </c>
      <c r="AM8" s="61"/>
      <c r="AN8" s="61"/>
      <c r="AO8" s="61"/>
      <c r="AP8" s="61"/>
      <c r="AQ8" s="61"/>
      <c r="AR8" s="61"/>
      <c r="AS8" s="61"/>
      <c r="AT8" s="52">
        <f>データ!$S$6</f>
        <v>12.77</v>
      </c>
      <c r="AU8" s="53"/>
      <c r="AV8" s="53"/>
      <c r="AW8" s="53"/>
      <c r="AX8" s="53"/>
      <c r="AY8" s="53"/>
      <c r="AZ8" s="53"/>
      <c r="BA8" s="53"/>
      <c r="BB8" s="54">
        <f>データ!$T$6</f>
        <v>557.01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79.72</v>
      </c>
      <c r="J10" s="53"/>
      <c r="K10" s="53"/>
      <c r="L10" s="53"/>
      <c r="M10" s="53"/>
      <c r="N10" s="53"/>
      <c r="O10" s="64"/>
      <c r="P10" s="54">
        <f>データ!$P$6</f>
        <v>99.23</v>
      </c>
      <c r="Q10" s="54"/>
      <c r="R10" s="54"/>
      <c r="S10" s="54"/>
      <c r="T10" s="54"/>
      <c r="U10" s="54"/>
      <c r="V10" s="54"/>
      <c r="W10" s="61">
        <f>データ!$Q$6</f>
        <v>2321</v>
      </c>
      <c r="X10" s="61"/>
      <c r="Y10" s="61"/>
      <c r="Z10" s="61"/>
      <c r="AA10" s="61"/>
      <c r="AB10" s="61"/>
      <c r="AC10" s="61"/>
      <c r="AD10" s="2"/>
      <c r="AE10" s="2"/>
      <c r="AF10" s="2"/>
      <c r="AG10" s="2"/>
      <c r="AH10" s="4"/>
      <c r="AI10" s="4"/>
      <c r="AJ10" s="4"/>
      <c r="AK10" s="4"/>
      <c r="AL10" s="61">
        <f>データ!$U$6</f>
        <v>6985</v>
      </c>
      <c r="AM10" s="61"/>
      <c r="AN10" s="61"/>
      <c r="AO10" s="61"/>
      <c r="AP10" s="61"/>
      <c r="AQ10" s="61"/>
      <c r="AR10" s="61"/>
      <c r="AS10" s="61"/>
      <c r="AT10" s="52">
        <f>データ!$V$6</f>
        <v>12.77</v>
      </c>
      <c r="AU10" s="53"/>
      <c r="AV10" s="53"/>
      <c r="AW10" s="53"/>
      <c r="AX10" s="53"/>
      <c r="AY10" s="53"/>
      <c r="AZ10" s="53"/>
      <c r="BA10" s="53"/>
      <c r="BB10" s="54">
        <f>データ!$W$6</f>
        <v>546.99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109</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kXXXziQ54xSzcb47iqqRuFP+VncRx0iQN0q6LOKMfE5LEiJrxlSG0jRiAmgMzDhKzYcibeMOIOnALQrF58GMw==" saltValue="4uppd2QFZ7FRRP1VqBTv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303810</v>
      </c>
      <c r="D6" s="34">
        <f t="shared" si="3"/>
        <v>46</v>
      </c>
      <c r="E6" s="34">
        <f t="shared" si="3"/>
        <v>1</v>
      </c>
      <c r="F6" s="34">
        <f t="shared" si="3"/>
        <v>0</v>
      </c>
      <c r="G6" s="34">
        <f t="shared" si="3"/>
        <v>1</v>
      </c>
      <c r="H6" s="34" t="str">
        <f t="shared" si="3"/>
        <v>和歌山県　美浜町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79.72</v>
      </c>
      <c r="P6" s="35">
        <f t="shared" si="3"/>
        <v>99.23</v>
      </c>
      <c r="Q6" s="35">
        <f t="shared" si="3"/>
        <v>2321</v>
      </c>
      <c r="R6" s="35">
        <f t="shared" si="3"/>
        <v>7113</v>
      </c>
      <c r="S6" s="35">
        <f t="shared" si="3"/>
        <v>12.77</v>
      </c>
      <c r="T6" s="35">
        <f t="shared" si="3"/>
        <v>557.01</v>
      </c>
      <c r="U6" s="35">
        <f t="shared" si="3"/>
        <v>6985</v>
      </c>
      <c r="V6" s="35">
        <f t="shared" si="3"/>
        <v>12.77</v>
      </c>
      <c r="W6" s="35">
        <f t="shared" si="3"/>
        <v>546.99</v>
      </c>
      <c r="X6" s="36">
        <f>IF(X7="",NA(),X7)</f>
        <v>108.33</v>
      </c>
      <c r="Y6" s="36">
        <f t="shared" ref="Y6:AG6" si="4">IF(Y7="",NA(),Y7)</f>
        <v>109.06</v>
      </c>
      <c r="Z6" s="36">
        <f t="shared" si="4"/>
        <v>104.29</v>
      </c>
      <c r="AA6" s="36">
        <f t="shared" si="4"/>
        <v>108.89</v>
      </c>
      <c r="AB6" s="36">
        <f t="shared" si="4"/>
        <v>104.26</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381.15</v>
      </c>
      <c r="AU6" s="36">
        <f t="shared" ref="AU6:BC6" si="6">IF(AU7="",NA(),AU7)</f>
        <v>584.45000000000005</v>
      </c>
      <c r="AV6" s="36">
        <f t="shared" si="6"/>
        <v>505.96</v>
      </c>
      <c r="AW6" s="36">
        <f t="shared" si="6"/>
        <v>566.86</v>
      </c>
      <c r="AX6" s="36">
        <f t="shared" si="6"/>
        <v>590.79999999999995</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277.75</v>
      </c>
      <c r="BF6" s="36">
        <f t="shared" ref="BF6:BN6" si="7">IF(BF7="",NA(),BF7)</f>
        <v>341.06</v>
      </c>
      <c r="BG6" s="36">
        <f t="shared" si="7"/>
        <v>317.29000000000002</v>
      </c>
      <c r="BH6" s="36">
        <f t="shared" si="7"/>
        <v>298.44</v>
      </c>
      <c r="BI6" s="36">
        <f t="shared" si="7"/>
        <v>280.3</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103.38</v>
      </c>
      <c r="BQ6" s="36">
        <f t="shared" ref="BQ6:BY6" si="8">IF(BQ7="",NA(),BQ7)</f>
        <v>106.2</v>
      </c>
      <c r="BR6" s="36">
        <f t="shared" si="8"/>
        <v>100.31</v>
      </c>
      <c r="BS6" s="36">
        <f t="shared" si="8"/>
        <v>103.32</v>
      </c>
      <c r="BT6" s="36">
        <f t="shared" si="8"/>
        <v>100.13</v>
      </c>
      <c r="BU6" s="36">
        <f t="shared" si="8"/>
        <v>92.76</v>
      </c>
      <c r="BV6" s="36">
        <f t="shared" si="8"/>
        <v>93.28</v>
      </c>
      <c r="BW6" s="36">
        <f t="shared" si="8"/>
        <v>87.51</v>
      </c>
      <c r="BX6" s="36">
        <f t="shared" si="8"/>
        <v>84.77</v>
      </c>
      <c r="BY6" s="36">
        <f t="shared" si="8"/>
        <v>87.11</v>
      </c>
      <c r="BZ6" s="35" t="str">
        <f>IF(BZ7="","",IF(BZ7="-","【-】","【"&amp;SUBSTITUTE(TEXT(BZ7,"#,##0.00"),"-","△")&amp;"】"))</f>
        <v>【103.24】</v>
      </c>
      <c r="CA6" s="36">
        <f>IF(CA7="",NA(),CA7)</f>
        <v>122.9</v>
      </c>
      <c r="CB6" s="36">
        <f t="shared" ref="CB6:CJ6" si="9">IF(CB7="",NA(),CB7)</f>
        <v>120.35</v>
      </c>
      <c r="CC6" s="36">
        <f t="shared" si="9"/>
        <v>127.39</v>
      </c>
      <c r="CD6" s="36">
        <f t="shared" si="9"/>
        <v>123.72</v>
      </c>
      <c r="CE6" s="36">
        <f t="shared" si="9"/>
        <v>128.59</v>
      </c>
      <c r="CF6" s="36">
        <f t="shared" si="9"/>
        <v>208.67</v>
      </c>
      <c r="CG6" s="36">
        <f t="shared" si="9"/>
        <v>208.29</v>
      </c>
      <c r="CH6" s="36">
        <f t="shared" si="9"/>
        <v>218.42</v>
      </c>
      <c r="CI6" s="36">
        <f t="shared" si="9"/>
        <v>227.27</v>
      </c>
      <c r="CJ6" s="36">
        <f t="shared" si="9"/>
        <v>223.98</v>
      </c>
      <c r="CK6" s="35" t="str">
        <f>IF(CK7="","",IF(CK7="-","【-】","【"&amp;SUBSTITUTE(TEXT(CK7,"#,##0.00"),"-","△")&amp;"】"))</f>
        <v>【168.38】</v>
      </c>
      <c r="CL6" s="36">
        <f>IF(CL7="",NA(),CL7)</f>
        <v>49.94</v>
      </c>
      <c r="CM6" s="36">
        <f t="shared" ref="CM6:CU6" si="10">IF(CM7="",NA(),CM7)</f>
        <v>49.58</v>
      </c>
      <c r="CN6" s="36">
        <f t="shared" si="10"/>
        <v>50.04</v>
      </c>
      <c r="CO6" s="36">
        <f t="shared" si="10"/>
        <v>49.14</v>
      </c>
      <c r="CP6" s="36">
        <f t="shared" si="10"/>
        <v>47.73</v>
      </c>
      <c r="CQ6" s="36">
        <f t="shared" si="10"/>
        <v>49.08</v>
      </c>
      <c r="CR6" s="36">
        <f t="shared" si="10"/>
        <v>49.32</v>
      </c>
      <c r="CS6" s="36">
        <f t="shared" si="10"/>
        <v>50.24</v>
      </c>
      <c r="CT6" s="36">
        <f t="shared" si="10"/>
        <v>50.29</v>
      </c>
      <c r="CU6" s="36">
        <f t="shared" si="10"/>
        <v>49.64</v>
      </c>
      <c r="CV6" s="35" t="str">
        <f>IF(CV7="","",IF(CV7="-","【-】","【"&amp;SUBSTITUTE(TEXT(CV7,"#,##0.00"),"-","△")&amp;"】"))</f>
        <v>【60.00】</v>
      </c>
      <c r="CW6" s="36">
        <f>IF(CW7="",NA(),CW7)</f>
        <v>96.87</v>
      </c>
      <c r="CX6" s="36">
        <f t="shared" ref="CX6:DF6" si="11">IF(CX7="",NA(),CX7)</f>
        <v>95.99</v>
      </c>
      <c r="CY6" s="36">
        <f t="shared" si="11"/>
        <v>94.7</v>
      </c>
      <c r="CZ6" s="36">
        <f t="shared" si="11"/>
        <v>94.32</v>
      </c>
      <c r="DA6" s="36">
        <f t="shared" si="11"/>
        <v>93.43</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55.61</v>
      </c>
      <c r="DI6" s="36">
        <f t="shared" ref="DI6:DQ6" si="12">IF(DI7="",NA(),DI7)</f>
        <v>52.3</v>
      </c>
      <c r="DJ6" s="36">
        <f t="shared" si="12"/>
        <v>53.66</v>
      </c>
      <c r="DK6" s="36">
        <f t="shared" si="12"/>
        <v>55.38</v>
      </c>
      <c r="DL6" s="36">
        <f t="shared" si="12"/>
        <v>57.45</v>
      </c>
      <c r="DM6" s="36">
        <f t="shared" si="12"/>
        <v>47.44</v>
      </c>
      <c r="DN6" s="36">
        <f t="shared" si="12"/>
        <v>48.3</v>
      </c>
      <c r="DO6" s="36">
        <f t="shared" si="12"/>
        <v>45.14</v>
      </c>
      <c r="DP6" s="36">
        <f t="shared" si="12"/>
        <v>45.85</v>
      </c>
      <c r="DQ6" s="36">
        <f t="shared" si="12"/>
        <v>47.31</v>
      </c>
      <c r="DR6" s="35" t="str">
        <f>IF(DR7="","",IF(DR7="-","【-】","【"&amp;SUBSTITUTE(TEXT(DR7,"#,##0.00"),"-","△")&amp;"】"))</f>
        <v>【49.59】</v>
      </c>
      <c r="DS6" s="36">
        <f>IF(DS7="",NA(),DS7)</f>
        <v>11.68</v>
      </c>
      <c r="DT6" s="36">
        <f t="shared" ref="DT6:EB6" si="13">IF(DT7="",NA(),DT7)</f>
        <v>11.76</v>
      </c>
      <c r="DU6" s="36">
        <f t="shared" si="13"/>
        <v>12.96</v>
      </c>
      <c r="DV6" s="36">
        <f t="shared" si="13"/>
        <v>13.58</v>
      </c>
      <c r="DW6" s="36">
        <f t="shared" si="13"/>
        <v>13.57</v>
      </c>
      <c r="DX6" s="36">
        <f t="shared" si="13"/>
        <v>11.16</v>
      </c>
      <c r="DY6" s="36">
        <f t="shared" si="13"/>
        <v>12.43</v>
      </c>
      <c r="DZ6" s="36">
        <f t="shared" si="13"/>
        <v>13.58</v>
      </c>
      <c r="EA6" s="36">
        <f t="shared" si="13"/>
        <v>14.13</v>
      </c>
      <c r="EB6" s="36">
        <f t="shared" si="13"/>
        <v>16.77</v>
      </c>
      <c r="EC6" s="35" t="str">
        <f>IF(EC7="","",IF(EC7="-","【-】","【"&amp;SUBSTITUTE(TEXT(EC7,"#,##0.00"),"-","△")&amp;"】"))</f>
        <v>【19.44】</v>
      </c>
      <c r="ED6" s="36">
        <f>IF(ED7="",NA(),ED7)</f>
        <v>1.1000000000000001</v>
      </c>
      <c r="EE6" s="36">
        <f t="shared" ref="EE6:EM6" si="14">IF(EE7="",NA(),EE7)</f>
        <v>0.32</v>
      </c>
      <c r="EF6" s="35">
        <f t="shared" si="14"/>
        <v>0</v>
      </c>
      <c r="EG6" s="35">
        <f t="shared" si="14"/>
        <v>0</v>
      </c>
      <c r="EH6" s="36">
        <f t="shared" si="14"/>
        <v>0.13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303810</v>
      </c>
      <c r="D7" s="38">
        <v>46</v>
      </c>
      <c r="E7" s="38">
        <v>1</v>
      </c>
      <c r="F7" s="38">
        <v>0</v>
      </c>
      <c r="G7" s="38">
        <v>1</v>
      </c>
      <c r="H7" s="38" t="s">
        <v>92</v>
      </c>
      <c r="I7" s="38" t="s">
        <v>93</v>
      </c>
      <c r="J7" s="38" t="s">
        <v>94</v>
      </c>
      <c r="K7" s="38" t="s">
        <v>95</v>
      </c>
      <c r="L7" s="38" t="s">
        <v>96</v>
      </c>
      <c r="M7" s="38" t="s">
        <v>97</v>
      </c>
      <c r="N7" s="39" t="s">
        <v>98</v>
      </c>
      <c r="O7" s="39">
        <v>79.72</v>
      </c>
      <c r="P7" s="39">
        <v>99.23</v>
      </c>
      <c r="Q7" s="39">
        <v>2321</v>
      </c>
      <c r="R7" s="39">
        <v>7113</v>
      </c>
      <c r="S7" s="39">
        <v>12.77</v>
      </c>
      <c r="T7" s="39">
        <v>557.01</v>
      </c>
      <c r="U7" s="39">
        <v>6985</v>
      </c>
      <c r="V7" s="39">
        <v>12.77</v>
      </c>
      <c r="W7" s="39">
        <v>546.99</v>
      </c>
      <c r="X7" s="39">
        <v>108.33</v>
      </c>
      <c r="Y7" s="39">
        <v>109.06</v>
      </c>
      <c r="Z7" s="39">
        <v>104.29</v>
      </c>
      <c r="AA7" s="39">
        <v>108.89</v>
      </c>
      <c r="AB7" s="39">
        <v>104.26</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381.15</v>
      </c>
      <c r="AU7" s="39">
        <v>584.45000000000005</v>
      </c>
      <c r="AV7" s="39">
        <v>505.96</v>
      </c>
      <c r="AW7" s="39">
        <v>566.86</v>
      </c>
      <c r="AX7" s="39">
        <v>590.79999999999995</v>
      </c>
      <c r="AY7" s="39">
        <v>416.14</v>
      </c>
      <c r="AZ7" s="39">
        <v>371.89</v>
      </c>
      <c r="BA7" s="39">
        <v>293.23</v>
      </c>
      <c r="BB7" s="39">
        <v>300.14</v>
      </c>
      <c r="BC7" s="39">
        <v>301.04000000000002</v>
      </c>
      <c r="BD7" s="39">
        <v>264.97000000000003</v>
      </c>
      <c r="BE7" s="39">
        <v>277.75</v>
      </c>
      <c r="BF7" s="39">
        <v>341.06</v>
      </c>
      <c r="BG7" s="39">
        <v>317.29000000000002</v>
      </c>
      <c r="BH7" s="39">
        <v>298.44</v>
      </c>
      <c r="BI7" s="39">
        <v>280.3</v>
      </c>
      <c r="BJ7" s="39">
        <v>487.22</v>
      </c>
      <c r="BK7" s="39">
        <v>483.11</v>
      </c>
      <c r="BL7" s="39">
        <v>542.29999999999995</v>
      </c>
      <c r="BM7" s="39">
        <v>566.65</v>
      </c>
      <c r="BN7" s="39">
        <v>551.62</v>
      </c>
      <c r="BO7" s="39">
        <v>266.61</v>
      </c>
      <c r="BP7" s="39">
        <v>103.38</v>
      </c>
      <c r="BQ7" s="39">
        <v>106.2</v>
      </c>
      <c r="BR7" s="39">
        <v>100.31</v>
      </c>
      <c r="BS7" s="39">
        <v>103.32</v>
      </c>
      <c r="BT7" s="39">
        <v>100.13</v>
      </c>
      <c r="BU7" s="39">
        <v>92.76</v>
      </c>
      <c r="BV7" s="39">
        <v>93.28</v>
      </c>
      <c r="BW7" s="39">
        <v>87.51</v>
      </c>
      <c r="BX7" s="39">
        <v>84.77</v>
      </c>
      <c r="BY7" s="39">
        <v>87.11</v>
      </c>
      <c r="BZ7" s="39">
        <v>103.24</v>
      </c>
      <c r="CA7" s="39">
        <v>122.9</v>
      </c>
      <c r="CB7" s="39">
        <v>120.35</v>
      </c>
      <c r="CC7" s="39">
        <v>127.39</v>
      </c>
      <c r="CD7" s="39">
        <v>123.72</v>
      </c>
      <c r="CE7" s="39">
        <v>128.59</v>
      </c>
      <c r="CF7" s="39">
        <v>208.67</v>
      </c>
      <c r="CG7" s="39">
        <v>208.29</v>
      </c>
      <c r="CH7" s="39">
        <v>218.42</v>
      </c>
      <c r="CI7" s="39">
        <v>227.27</v>
      </c>
      <c r="CJ7" s="39">
        <v>223.98</v>
      </c>
      <c r="CK7" s="39">
        <v>168.38</v>
      </c>
      <c r="CL7" s="39">
        <v>49.94</v>
      </c>
      <c r="CM7" s="39">
        <v>49.58</v>
      </c>
      <c r="CN7" s="39">
        <v>50.04</v>
      </c>
      <c r="CO7" s="39">
        <v>49.14</v>
      </c>
      <c r="CP7" s="39">
        <v>47.73</v>
      </c>
      <c r="CQ7" s="39">
        <v>49.08</v>
      </c>
      <c r="CR7" s="39">
        <v>49.32</v>
      </c>
      <c r="CS7" s="39">
        <v>50.24</v>
      </c>
      <c r="CT7" s="39">
        <v>50.29</v>
      </c>
      <c r="CU7" s="39">
        <v>49.64</v>
      </c>
      <c r="CV7" s="39">
        <v>60</v>
      </c>
      <c r="CW7" s="39">
        <v>96.87</v>
      </c>
      <c r="CX7" s="39">
        <v>95.99</v>
      </c>
      <c r="CY7" s="39">
        <v>94.7</v>
      </c>
      <c r="CZ7" s="39">
        <v>94.32</v>
      </c>
      <c r="DA7" s="39">
        <v>93.43</v>
      </c>
      <c r="DB7" s="39">
        <v>79.3</v>
      </c>
      <c r="DC7" s="39">
        <v>79.34</v>
      </c>
      <c r="DD7" s="39">
        <v>78.650000000000006</v>
      </c>
      <c r="DE7" s="39">
        <v>77.73</v>
      </c>
      <c r="DF7" s="39">
        <v>78.09</v>
      </c>
      <c r="DG7" s="39">
        <v>89.8</v>
      </c>
      <c r="DH7" s="39">
        <v>55.61</v>
      </c>
      <c r="DI7" s="39">
        <v>52.3</v>
      </c>
      <c r="DJ7" s="39">
        <v>53.66</v>
      </c>
      <c r="DK7" s="39">
        <v>55.38</v>
      </c>
      <c r="DL7" s="39">
        <v>57.45</v>
      </c>
      <c r="DM7" s="39">
        <v>47.44</v>
      </c>
      <c r="DN7" s="39">
        <v>48.3</v>
      </c>
      <c r="DO7" s="39">
        <v>45.14</v>
      </c>
      <c r="DP7" s="39">
        <v>45.85</v>
      </c>
      <c r="DQ7" s="39">
        <v>47.31</v>
      </c>
      <c r="DR7" s="39">
        <v>49.59</v>
      </c>
      <c r="DS7" s="39">
        <v>11.68</v>
      </c>
      <c r="DT7" s="39">
        <v>11.76</v>
      </c>
      <c r="DU7" s="39">
        <v>12.96</v>
      </c>
      <c r="DV7" s="39">
        <v>13.58</v>
      </c>
      <c r="DW7" s="39">
        <v>13.57</v>
      </c>
      <c r="DX7" s="39">
        <v>11.16</v>
      </c>
      <c r="DY7" s="39">
        <v>12.43</v>
      </c>
      <c r="DZ7" s="39">
        <v>13.58</v>
      </c>
      <c r="EA7" s="39">
        <v>14.13</v>
      </c>
      <c r="EB7" s="39">
        <v>16.77</v>
      </c>
      <c r="EC7" s="39">
        <v>19.440000000000001</v>
      </c>
      <c r="ED7" s="39">
        <v>1.1000000000000001</v>
      </c>
      <c r="EE7" s="39">
        <v>0.32</v>
      </c>
      <c r="EF7" s="39">
        <v>0</v>
      </c>
      <c r="EG7" s="39">
        <v>0</v>
      </c>
      <c r="EH7" s="39">
        <v>0.13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2021-02-08T06:03:28Z</cp:lastPrinted>
  <dcterms:created xsi:type="dcterms:W3CDTF">2020-12-04T02:12:42Z</dcterms:created>
  <dcterms:modified xsi:type="dcterms:W3CDTF">2021-02-08T06:03:30Z</dcterms:modified>
  <cp:category/>
</cp:coreProperties>
</file>