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15 広川町\"/>
    </mc:Choice>
  </mc:AlternateContent>
  <workbookProtection workbookAlgorithmName="SHA-512" workbookHashValue="OBpHtunZdEWsh2fNSgGjS7vMXTkMrUC9JKdT/f6Hz2OJAJnCeLWgnlicTT3Zx2UAYfeIYD2jj2APVhdSHzNtFg==" workbookSaltValue="hXaFrHkCAOg6czW1CktvMw==" workbookSpinCount="100000" lockStructure="1"/>
  <bookViews>
    <workbookView xWindow="-120" yWindow="-120" windowWidth="20730" windowHeight="111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AT10" i="4"/>
  <c r="AL10" i="4"/>
  <c r="W10" i="4"/>
  <c r="I10"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<sst xmlns="http://schemas.openxmlformats.org/spreadsheetml/2006/main" count="236" uniqueCount="118">
  <si>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</si>
  <si>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</si>
  <si>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</si>
  <si>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</si>
  <si>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</si>
  <si>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</si>
  <si>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</si>
  <si>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</si>
  <si>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</si>
  <si>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</si>
  <si>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</si>
  <si>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</si>
  <si>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</si>
  <si>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</si>
  <si>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</si>
  <si>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</si>
  <si>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</si>
  <si>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</si>
  <si>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</si>
  <si>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</si>
  <si>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</si>
  <si>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</si>
  <si>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</si>
  <si>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</si>
  <si>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</si>
  <si>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</si>
  <si>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</si>
  <si>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</si>
  <si>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</si>
  <si>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</si>
  <si>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</si>
  <si>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</si>
  <si>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</si>
  <si>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</si>
  <si>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</si>
  <si>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</si>
  <si>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</si>
  <si>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</si>
  <si>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</si>
  <si>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</si>
  <si>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</si>
  <si>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</si>
  <si>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</si>
  <si>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</si>
  <si>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</si>
  <si>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</si>
  <si>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</si>
  <si>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</si>
  <si>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</si>
  <si>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</si>
  <si>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</si>
  <si>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</si>
  <si>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</si>
  <si>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</si>
  <si>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</si>
  <si>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</si>
  <si>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</si>
  <si>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</si>
  <si>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</si>
  <si>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</si>
  <si>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</si>
  <si>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</si>
  <si>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</si>
  <si>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</si>
  <si>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</si>
  <si>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</si>
  <si>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</si>
  <si>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</si>
  <si>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</si>
  <si>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</si>
  <si>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</si>
  <si>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</si>
  <si>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</si>
  <si>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</si>
  <si>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</si>
  <si>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</si>
  <si>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</si>
  <si>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</si>
  <si>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</si>
  <si>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</si>
  <si>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</si>
  <si>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</si>
  <si>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</si>
  <si>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</si>
  <si>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</si>
  <si>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</si>
  <si>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</si>
  <si>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</si>
  <si>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</si>
  <si>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</si>
  <si>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</si>
  <si>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</si>
  <si>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</si>
  <si>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</si>
  <si>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</si>
  <si>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</si>
  <si>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</si>
  <si>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広川町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</si>
  <si>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</si>
  <si>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</si>
  <si>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</si>
  <si>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</si>
  <si>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</si>
  <si>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</si>
  <si>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</si>
  <si>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</si>
  <si>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</si>
  <si>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</si>
  <si>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</si>
  <si>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</si>
  <si>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</si>
  <si>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</si>
  <si>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</si>
  <si>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</si>
  <si>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</si>
  <si>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収益的収支比率については、100％を下回っており、単年度の収益的収支が赤字であることを示している。本下水道は広湾埋立地区に設置した特定環境保全公共下水道であり、埋立地内の住居92戸と公共施設5か所を対象とした非常に規模の小さい下水道である。従ってスケールメリットが働かず、施設維持管理費を使用料だけでまかなうのは厳しい状況である。また、分譲住宅地の計画人口260人中現在人口132人となっており、当初計画の約5割程度しか埋まっていないことから、料金収入も思うように伸びず、現在は一般会計からの基準外繰出しに頼らざるを得ないと言った状況である。
なお、H29年度の収益的収支比率及び汚水処理原価が上昇したのは、国庫補助事業による下水道基本計画策定業務を行ったためである。
企業債残高対事業規模比率については、類似団体と比較して相当低い状態であると共に、残高も順調に減っている状況である。しかし、公営企業会計の適用にかかる経費を公営企業債でまかなう予定であり、比率の上昇が懸念される。
施設利用率は約3割程度の数字となっており、類似団体と比較してもかなり、低い状態である。分譲予定区画が全て埋まっていないことなどが理由である。水洗化率については、分譲地であり、下水道への接続を必須としているため100％となっている。</t>
    <rPh sb="174" eb="178">
      <t>ケイカクジンコウ</t>
    </rPh>
    <rPh sb="181" eb="182">
      <t>ニン</t>
    </rPh>
    <rPh sb="182" eb="183">
      <t>チュウ</t>
    </rPh>
    <rPh sb="183" eb="187">
      <t>ゲンザイジンコウ</t>
    </rPh>
    <rPh sb="190" eb="191">
      <t>ニン</t>
    </rPh>
    <rPh sb="281" eb="284">
      <t>シュウエキテキ</t>
    </rPh>
    <rPh sb="284" eb="286">
      <t>シュウシ</t>
    </rPh>
    <rPh sb="288" eb="289">
      <t>オヨ</t>
    </rPh>
    <rPh sb="290" eb="292">
      <t>オスイ</t>
    </rPh>
    <rPh sb="292" eb="294">
      <t>ショリ</t>
    </rPh>
    <rPh sb="294" eb="296">
      <t>ゲンカ</t>
    </rPh>
    <rPh sb="297" eb="299">
      <t>ジョウショウ</t>
    </rPh>
    <rPh sb="304" eb="306">
      <t>コッコ</t>
    </rPh>
    <rPh sb="313" eb="316">
      <t>ゲスイドウ</t>
    </rPh>
    <rPh sb="316" eb="318">
      <t>キホン</t>
    </rPh>
    <rPh sb="318" eb="320">
      <t>ケイカク</t>
    </rPh>
    <rPh sb="320" eb="322">
      <t>サクテイ</t>
    </rPh>
    <rPh sb="322" eb="324">
      <t>ギョウム</t>
    </rPh>
    <rPh sb="325" eb="326">
      <t>オコナ</t>
    </rPh>
    <rPh sb="396" eb="402">
      <t>コウエイキギョウカイケイ</t>
    </rPh>
    <rPh sb="403" eb="405">
      <t>テキヨウ</t>
    </rPh>
    <rPh sb="409" eb="411">
      <t>ケイヒ</t>
    </rPh>
    <rPh sb="412" eb="417">
      <t>コウエイキギョウサイ</t>
    </rPh>
    <rPh sb="422" eb="424">
      <t>ヨテイ</t>
    </rPh>
    <rPh sb="428" eb="430">
      <t>ヒリツ</t>
    </rPh>
    <rPh sb="431" eb="433">
      <t>ジョウショウ</t>
    </rPh>
    <rPh sb="434" eb="436">
      <t>ケネン</t>
    </rPh>
    <phoneticPr fontId="4"/>
  </si>
  <si>
    <t>H9年供用開始の下水道であるため、現時点ではまだ管渠の更新は必要ではない状況である。</t>
  </si>
  <si>
    <t>広川町特定環境保全公共下水道については、当初予定していた加入者数が想定通り推移していないこともあり、現在一般会計より基準外の繰入を行って運営している状況である。
経費面では、人件費をもっていないため、大きく削減できるようなものがない状況である。このため、経営状況を少しでも上向きにするためには、分譲地への早期住居建築を所有者に促すとか、最終的には料金改定も見据えた方策を検討していく必要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</si>
</sst>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D1-429C-905A-34005E4B864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5FD1-429C-905A-34005E4B864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31.9</c:v>
                </c:pt>
                <c:pt idx="1">
                  <c:v>32.380000000000003</c:v>
                </c:pt>
                <c:pt idx="2">
                  <c:v>32.86</c:v>
                </c:pt>
                <c:pt idx="3">
                  <c:v>33.33</c:v>
                </c:pt>
                <c:pt idx="4">
                  <c:v>34.76</c:v>
                </c:pt>
              </c:numCache>
            </c:numRef>
          </c:val>
          <c:extLst>
            <c:ext xmlns:c16="http://schemas.microsoft.com/office/drawing/2014/chart" uri="{C3380CC4-5D6E-409C-BE32-E72D297353CC}">
              <c16:uniqueId val="{00000000-C370-43BE-97ED-431D70820B5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C370-43BE-97ED-431D70820B5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511-4964-A4BE-4E7CF80CB75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6511-4964-A4BE-4E7CF80CB75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89.65</c:v>
                </c:pt>
                <c:pt idx="1">
                  <c:v>89.84</c:v>
                </c:pt>
                <c:pt idx="2">
                  <c:v>92.58</c:v>
                </c:pt>
                <c:pt idx="3">
                  <c:v>89.51</c:v>
                </c:pt>
                <c:pt idx="4">
                  <c:v>89.08</c:v>
                </c:pt>
              </c:numCache>
            </c:numRef>
          </c:val>
          <c:extLst>
            <c:ext xmlns:c16="http://schemas.microsoft.com/office/drawing/2014/chart" uri="{C3380CC4-5D6E-409C-BE32-E72D297353CC}">
              <c16:uniqueId val="{00000000-5A52-439A-99B2-69AEDE54776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52-439A-99B2-69AEDE54776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51-4BC7-B579-9C7C35DE20C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51-4BC7-B579-9C7C35DE20C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DE-4118-ACF7-F44BFA25C49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DE-4118-ACF7-F44BFA25C49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DF-4C2F-8BF0-32EE69B48D8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DF-4C2F-8BF0-32EE69B48D8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99-41FD-B18E-E39F17FF85D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99-41FD-B18E-E39F17FF85D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149.52000000000001</c:v>
                </c:pt>
                <c:pt idx="1">
                  <c:v>128.83000000000001</c:v>
                </c:pt>
                <c:pt idx="2">
                  <c:v>83.85</c:v>
                </c:pt>
                <c:pt idx="3">
                  <c:v>63.07</c:v>
                </c:pt>
                <c:pt idx="4">
                  <c:v>64.2</c:v>
                </c:pt>
              </c:numCache>
            </c:numRef>
          </c:val>
          <c:extLst>
            <c:ext xmlns:c16="http://schemas.microsoft.com/office/drawing/2014/chart" uri="{C3380CC4-5D6E-409C-BE32-E72D297353CC}">
              <c16:uniqueId val="{00000000-905D-43E4-B631-7E431E19828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905D-43E4-B631-7E431E19828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43.36</c:v>
                </c:pt>
                <c:pt idx="1">
                  <c:v>44.06</c:v>
                </c:pt>
                <c:pt idx="2">
                  <c:v>27.74</c:v>
                </c:pt>
                <c:pt idx="3">
                  <c:v>42.39</c:v>
                </c:pt>
                <c:pt idx="4">
                  <c:v>47.38</c:v>
                </c:pt>
              </c:numCache>
            </c:numRef>
          </c:val>
          <c:extLst>
            <c:ext xmlns:c16="http://schemas.microsoft.com/office/drawing/2014/chart" uri="{C3380CC4-5D6E-409C-BE32-E72D297353CC}">
              <c16:uniqueId val="{00000000-9769-403F-BFCF-2BD0B6FE4F3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9769-403F-BFCF-2BD0B6FE4F3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360.49</c:v>
                </c:pt>
                <c:pt idx="1">
                  <c:v>356.14</c:v>
                </c:pt>
                <c:pt idx="2">
                  <c:v>569.55999999999995</c:v>
                </c:pt>
                <c:pt idx="3">
                  <c:v>373.04</c:v>
                </c:pt>
                <c:pt idx="4">
                  <c:v>335.53</c:v>
                </c:pt>
              </c:numCache>
            </c:numRef>
          </c:val>
          <c:extLst>
            <c:ext xmlns:c16="http://schemas.microsoft.com/office/drawing/2014/chart" uri="{C3380CC4-5D6E-409C-BE32-E72D297353CC}">
              <c16:uniqueId val="{00000000-E3DF-4C86-BB94-F423B5A1118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E3DF-4C86-BB94-F423B5A1118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広川町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6943</v>
      </c>
      <c r="AM8" s="51"/>
      <c r="AN8" s="51"/>
      <c r="AO8" s="51"/>
      <c r="AP8" s="51"/>
      <c r="AQ8" s="51"/>
      <c r="AR8" s="51"/>
      <c r="AS8" s="51"/>
      <c r="AT8" s="46">
        <f>データ!T6</f>
        <v>65.33</v>
      </c>
      <c r="AU8" s="46"/>
      <c r="AV8" s="46"/>
      <c r="AW8" s="46"/>
      <c r="AX8" s="46"/>
      <c r="AY8" s="46"/>
      <c r="AZ8" s="46"/>
      <c r="BA8" s="46"/>
      <c r="BB8" s="46">
        <f>データ!U6</f>
        <v>106.28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1.91</v>
      </c>
      <c r="Q10" s="46"/>
      <c r="R10" s="46"/>
      <c r="S10" s="46"/>
      <c r="T10" s="46"/>
      <c r="U10" s="46"/>
      <c r="V10" s="46"/>
      <c r="W10" s="46">
        <f>データ!Q6</f>
        <v>99.87</v>
      </c>
      <c r="X10" s="46"/>
      <c r="Y10" s="46"/>
      <c r="Z10" s="46"/>
      <c r="AA10" s="46"/>
      <c r="AB10" s="46"/>
      <c r="AC10" s="46"/>
      <c r="AD10" s="51">
        <f>データ!R6</f>
        <v>2860</v>
      </c>
      <c r="AE10" s="51"/>
      <c r="AF10" s="51"/>
      <c r="AG10" s="51"/>
      <c r="AH10" s="51"/>
      <c r="AI10" s="51"/>
      <c r="AJ10" s="51"/>
      <c r="AK10" s="2"/>
      <c r="AL10" s="51">
        <f>データ!V6</f>
        <v>132</v>
      </c>
      <c r="AM10" s="51"/>
      <c r="AN10" s="51"/>
      <c r="AO10" s="51"/>
      <c r="AP10" s="51"/>
      <c r="AQ10" s="51"/>
      <c r="AR10" s="51"/>
      <c r="AS10" s="51"/>
      <c r="AT10" s="46">
        <f>データ!W6</f>
        <v>0.08</v>
      </c>
      <c r="AU10" s="46"/>
      <c r="AV10" s="46"/>
      <c r="AW10" s="46"/>
      <c r="AX10" s="46"/>
      <c r="AY10" s="46"/>
      <c r="AZ10" s="46"/>
      <c r="BA10" s="46"/>
      <c r="BB10" s="46">
        <f>データ!X6</f>
        <v>1650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43</v>
      </c>
      <c r="O86" s="26" t="str">
        <f>データ!EO6</f>
        <v>【0.28】</v>
      </c>
    </row>
  </sheetData>
  <sheetProtection algorithmName="SHA-512" hashValue="sl913YX8LLBQiGVfZQX1/CyP2pqFw//XMrXTCoZkrQ8uJIOL4kJJYvnBaGNR9FY96EebSX9XTPqOd+RazeHKrg==" saltValue="1loI/huFJ59YQS9lmEHHg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303623</v>
      </c>
      <c r="D6" s="33">
        <f t="shared" si="3"/>
        <v>47</v>
      </c>
      <c r="E6" s="33">
        <f t="shared" si="3"/>
        <v>17</v>
      </c>
      <c r="F6" s="33">
        <f t="shared" si="3"/>
        <v>4</v>
      </c>
      <c r="G6" s="33">
        <f t="shared" si="3"/>
        <v>0</v>
      </c>
      <c r="H6" s="33" t="str">
        <f t="shared" si="3"/>
        <v>和歌山県　広川町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1.91</v>
      </c>
      <c r="Q6" s="34">
        <f t="shared" si="3"/>
        <v>99.87</v>
      </c>
      <c r="R6" s="34">
        <f t="shared" si="3"/>
        <v>2860</v>
      </c>
      <c r="S6" s="34">
        <f t="shared" si="3"/>
        <v>6943</v>
      </c>
      <c r="T6" s="34">
        <f t="shared" si="3"/>
        <v>65.33</v>
      </c>
      <c r="U6" s="34">
        <f t="shared" si="3"/>
        <v>106.28</v>
      </c>
      <c r="V6" s="34">
        <f t="shared" si="3"/>
        <v>132</v>
      </c>
      <c r="W6" s="34">
        <f t="shared" si="3"/>
        <v>0.08</v>
      </c>
      <c r="X6" s="34">
        <f t="shared" si="3"/>
        <v>1650</v>
      </c>
      <c r="Y6" s="35">
        <f>IF(Y7="",NA(),Y7)</f>
        <v>89.65</v>
      </c>
      <c r="Z6" s="35">
        <f t="shared" ref="Z6:AH6" si="4">IF(Z7="",NA(),Z7)</f>
        <v>89.84</v>
      </c>
      <c r="AA6" s="35">
        <f t="shared" si="4"/>
        <v>92.58</v>
      </c>
      <c r="AB6" s="35">
        <f t="shared" si="4"/>
        <v>89.51</v>
      </c>
      <c r="AC6" s="35">
        <f t="shared" si="4"/>
        <v>89.08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149.52000000000001</v>
      </c>
      <c r="BG6" s="35">
        <f t="shared" ref="BG6:BO6" si="7">IF(BG7="",NA(),BG7)</f>
        <v>128.83000000000001</v>
      </c>
      <c r="BH6" s="35">
        <f t="shared" si="7"/>
        <v>83.85</v>
      </c>
      <c r="BI6" s="35">
        <f t="shared" si="7"/>
        <v>63.07</v>
      </c>
      <c r="BJ6" s="35">
        <f t="shared" si="7"/>
        <v>64.2</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43.36</v>
      </c>
      <c r="BR6" s="35">
        <f t="shared" ref="BR6:BZ6" si="8">IF(BR7="",NA(),BR7)</f>
        <v>44.06</v>
      </c>
      <c r="BS6" s="35">
        <f t="shared" si="8"/>
        <v>27.74</v>
      </c>
      <c r="BT6" s="35">
        <f t="shared" si="8"/>
        <v>42.39</v>
      </c>
      <c r="BU6" s="35">
        <f t="shared" si="8"/>
        <v>47.38</v>
      </c>
      <c r="BV6" s="35">
        <f t="shared" si="8"/>
        <v>66.22</v>
      </c>
      <c r="BW6" s="35">
        <f t="shared" si="8"/>
        <v>69.87</v>
      </c>
      <c r="BX6" s="35">
        <f t="shared" si="8"/>
        <v>74.3</v>
      </c>
      <c r="BY6" s="35">
        <f t="shared" si="8"/>
        <v>72.260000000000005</v>
      </c>
      <c r="BZ6" s="35">
        <f t="shared" si="8"/>
        <v>71.84</v>
      </c>
      <c r="CA6" s="34" t="str">
        <f>IF(CA7="","",IF(CA7="-","【-】","【"&amp;SUBSTITUTE(TEXT(CA7,"#,##0.00"),"-","△")&amp;"】"))</f>
        <v>【74.17】</v>
      </c>
      <c r="CB6" s="35">
        <f>IF(CB7="",NA(),CB7)</f>
        <v>360.49</v>
      </c>
      <c r="CC6" s="35">
        <f t="shared" ref="CC6:CK6" si="9">IF(CC7="",NA(),CC7)</f>
        <v>356.14</v>
      </c>
      <c r="CD6" s="35">
        <f t="shared" si="9"/>
        <v>569.55999999999995</v>
      </c>
      <c r="CE6" s="35">
        <f t="shared" si="9"/>
        <v>373.04</v>
      </c>
      <c r="CF6" s="35">
        <f t="shared" si="9"/>
        <v>335.53</v>
      </c>
      <c r="CG6" s="35">
        <f t="shared" si="9"/>
        <v>246.72</v>
      </c>
      <c r="CH6" s="35">
        <f t="shared" si="9"/>
        <v>234.96</v>
      </c>
      <c r="CI6" s="35">
        <f t="shared" si="9"/>
        <v>221.81</v>
      </c>
      <c r="CJ6" s="35">
        <f t="shared" si="9"/>
        <v>230.02</v>
      </c>
      <c r="CK6" s="35">
        <f t="shared" si="9"/>
        <v>228.47</v>
      </c>
      <c r="CL6" s="34" t="str">
        <f>IF(CL7="","",IF(CL7="-","【-】","【"&amp;SUBSTITUTE(TEXT(CL7,"#,##0.00"),"-","△")&amp;"】"))</f>
        <v>【218.56】</v>
      </c>
      <c r="CM6" s="35">
        <f>IF(CM7="",NA(),CM7)</f>
        <v>31.9</v>
      </c>
      <c r="CN6" s="35">
        <f t="shared" ref="CN6:CV6" si="10">IF(CN7="",NA(),CN7)</f>
        <v>32.380000000000003</v>
      </c>
      <c r="CO6" s="35">
        <f t="shared" si="10"/>
        <v>32.86</v>
      </c>
      <c r="CP6" s="35">
        <f t="shared" si="10"/>
        <v>33.33</v>
      </c>
      <c r="CQ6" s="35">
        <f t="shared" si="10"/>
        <v>34.76</v>
      </c>
      <c r="CR6" s="35">
        <f t="shared" si="10"/>
        <v>41.35</v>
      </c>
      <c r="CS6" s="35">
        <f t="shared" si="10"/>
        <v>42.9</v>
      </c>
      <c r="CT6" s="35">
        <f t="shared" si="10"/>
        <v>43.36</v>
      </c>
      <c r="CU6" s="35">
        <f t="shared" si="10"/>
        <v>42.56</v>
      </c>
      <c r="CV6" s="35">
        <f t="shared" si="10"/>
        <v>42.47</v>
      </c>
      <c r="CW6" s="34" t="str">
        <f>IF(CW7="","",IF(CW7="-","【-】","【"&amp;SUBSTITUTE(TEXT(CW7,"#,##0.00"),"-","△")&amp;"】"))</f>
        <v>【42.86】</v>
      </c>
      <c r="CX6" s="35">
        <f>IF(CX7="",NA(),CX7)</f>
        <v>100</v>
      </c>
      <c r="CY6" s="35">
        <f t="shared" ref="CY6:DG6" si="11">IF(CY7="",NA(),CY7)</f>
        <v>100</v>
      </c>
      <c r="CZ6" s="35">
        <f t="shared" si="11"/>
        <v>100</v>
      </c>
      <c r="DA6" s="35">
        <f t="shared" si="11"/>
        <v>100</v>
      </c>
      <c r="DB6" s="35">
        <f t="shared" si="11"/>
        <v>100</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303623</v>
      </c>
      <c r="D7" s="37">
        <v>47</v>
      </c>
      <c r="E7" s="37">
        <v>17</v>
      </c>
      <c r="F7" s="37">
        <v>4</v>
      </c>
      <c r="G7" s="37">
        <v>0</v>
      </c>
      <c r="H7" s="37" t="s">
        <v>97</v>
      </c>
      <c r="I7" s="37" t="s">
        <v>98</v>
      </c>
      <c r="J7" s="37" t="s">
        <v>99</v>
      </c>
      <c r="K7" s="37" t="s">
        <v>100</v>
      </c>
      <c r="L7" s="37" t="s">
        <v>101</v>
      </c>
      <c r="M7" s="37" t="s">
        <v>102</v>
      </c>
      <c r="N7" s="38" t="s">
        <v>103</v>
      </c>
      <c r="O7" s="38" t="s">
        <v>104</v>
      </c>
      <c r="P7" s="38">
        <v>1.91</v>
      </c>
      <c r="Q7" s="38">
        <v>99.87</v>
      </c>
      <c r="R7" s="38">
        <v>2860</v>
      </c>
      <c r="S7" s="38">
        <v>6943</v>
      </c>
      <c r="T7" s="38">
        <v>65.33</v>
      </c>
      <c r="U7" s="38">
        <v>106.28</v>
      </c>
      <c r="V7" s="38">
        <v>132</v>
      </c>
      <c r="W7" s="38">
        <v>0.08</v>
      </c>
      <c r="X7" s="38">
        <v>1650</v>
      </c>
      <c r="Y7" s="38">
        <v>89.65</v>
      </c>
      <c r="Z7" s="38">
        <v>89.84</v>
      </c>
      <c r="AA7" s="38">
        <v>92.58</v>
      </c>
      <c r="AB7" s="38">
        <v>89.51</v>
      </c>
      <c r="AC7" s="38">
        <v>89.08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149.52000000000001</v>
      </c>
      <c r="BG7" s="38">
        <v>128.83000000000001</v>
      </c>
      <c r="BH7" s="38">
        <v>83.85</v>
      </c>
      <c r="BI7" s="38">
        <v>63.07</v>
      </c>
      <c r="BJ7" s="38">
        <v>64.2</v>
      </c>
      <c r="BK7" s="38">
        <v>1434.89</v>
      </c>
      <c r="BL7" s="38">
        <v>1298.9100000000001</v>
      </c>
      <c r="BM7" s="38">
        <v>1243.71</v>
      </c>
      <c r="BN7" s="38">
        <v>1194.1500000000001</v>
      </c>
      <c r="BO7" s="38">
        <v>1206.79</v>
      </c>
      <c r="BP7" s="38">
        <v>1218.7</v>
      </c>
      <c r="BQ7" s="38">
        <v>43.36</v>
      </c>
      <c r="BR7" s="38">
        <v>44.06</v>
      </c>
      <c r="BS7" s="38">
        <v>27.74</v>
      </c>
      <c r="BT7" s="38">
        <v>42.39</v>
      </c>
      <c r="BU7" s="38">
        <v>47.38</v>
      </c>
      <c r="BV7" s="38">
        <v>66.22</v>
      </c>
      <c r="BW7" s="38">
        <v>69.87</v>
      </c>
      <c r="BX7" s="38">
        <v>74.3</v>
      </c>
      <c r="BY7" s="38">
        <v>72.260000000000005</v>
      </c>
      <c r="BZ7" s="38">
        <v>71.84</v>
      </c>
      <c r="CA7" s="38">
        <v>74.17</v>
      </c>
      <c r="CB7" s="38">
        <v>360.49</v>
      </c>
      <c r="CC7" s="38">
        <v>356.14</v>
      </c>
      <c r="CD7" s="38">
        <v>569.55999999999995</v>
      </c>
      <c r="CE7" s="38">
        <v>373.04</v>
      </c>
      <c r="CF7" s="38">
        <v>335.53</v>
      </c>
      <c r="CG7" s="38">
        <v>246.72</v>
      </c>
      <c r="CH7" s="38">
        <v>234.96</v>
      </c>
      <c r="CI7" s="38">
        <v>221.81</v>
      </c>
      <c r="CJ7" s="38">
        <v>230.02</v>
      </c>
      <c r="CK7" s="38">
        <v>228.47</v>
      </c>
      <c r="CL7" s="38">
        <v>218.56</v>
      </c>
      <c r="CM7" s="38">
        <v>31.9</v>
      </c>
      <c r="CN7" s="38">
        <v>32.380000000000003</v>
      </c>
      <c r="CO7" s="38">
        <v>32.86</v>
      </c>
      <c r="CP7" s="38">
        <v>33.33</v>
      </c>
      <c r="CQ7" s="38">
        <v>34.76</v>
      </c>
      <c r="CR7" s="38">
        <v>41.35</v>
      </c>
      <c r="CS7" s="38">
        <v>42.9</v>
      </c>
      <c r="CT7" s="38">
        <v>43.36</v>
      </c>
      <c r="CU7" s="38">
        <v>42.56</v>
      </c>
      <c r="CV7" s="38">
        <v>42.47</v>
      </c>
      <c r="CW7" s="38">
        <v>42.86</v>
      </c>
      <c r="CX7" s="38">
        <v>100</v>
      </c>
      <c r="CY7" s="38">
        <v>100</v>
      </c>
      <c r="CZ7" s="38">
        <v>100</v>
      </c>
      <c r="DA7" s="38">
        <v>100</v>
      </c>
      <c r="DB7" s="38">
        <v>100</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133019</cp:lastModifiedBy>
  <cp:lastPrinted>2021-02-08T01:29:05Z</cp:lastPrinted>
  <dcterms:created xsi:type="dcterms:W3CDTF">2020-12-04T02:56:30Z</dcterms:created>
  <dcterms:modified xsi:type="dcterms:W3CDTF">2021-02-08T01:29:06Z</dcterms:modified>
  <cp:category/>
</cp:coreProperties>
</file>