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4財政班\公営企業チーム（091013以降）\◆公営企業チーム共通◆\43 経営比較分析表\令和02年度\210108_【本調査】経営比較分析表の分析等について（依頼）\03団体回答\15 広川町\"/>
    </mc:Choice>
  </mc:AlternateContent>
  <workbookProtection workbookAlgorithmName="SHA-512" workbookHashValue="sPzLMxVB2c5Cshprf1le/Ze/3IWBSZadKTzKF0BlHHSZAE5IHFkapz58A8Dx9V4PU+gd4zIf1ZY9YdslezXcig==" workbookSaltValue="Df3ZH1guuZMR936mMFzOqw==" workbookSpinCount="100000" lockStructure="1"/>
  <bookViews>
    <workbookView xWindow="-120" yWindow="-120" windowWidth="20730" windowHeight="1116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W10" i="4" s="1"/>
  <c r="P6" i="5"/>
  <c r="O6" i="5"/>
  <c r="N6" i="5"/>
  <c r="B10" i="4" s="1"/>
  <c r="M6" i="5"/>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I85" i="4"/>
  <c r="BB10" i="4"/>
  <c r="AT10" i="4"/>
  <c r="AL10" i="4"/>
  <c r="P10" i="4"/>
  <c r="I10" i="4"/>
  <c r="AD8" i="4"/>
  <c r="W8" i="4"/>
  <c r="P8" i="4"/>
  <c r="I8" i="4"/>
  <c r="B6" i="4"/>
</calcChain>
</file>

<file path=xl/sharedStrings.xml><?xml version="1.0" encoding="utf-8"?>
<sst xmlns="http://schemas.openxmlformats.org/spreadsheetml/2006/main" count="233" uniqueCount="119">
  <si>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</si>
  <si>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</si>
  <si>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</si>
  <si>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</si>
  <si>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</si>
  <si>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</si>
  <si>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</si>
  <si>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</si>
  <si>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</si>
  <si>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</si>
  <si>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</si>
  <si>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</si>
  <si>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</si>
  <si>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</si>
  <si>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</si>
  <si>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</si>
  <si>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</si>
  <si>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</si>
  <si>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</si>
  <si>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</si>
  <si>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</si>
  <si>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</si>
  <si>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</si>
  <si>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</si>
  <si>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</si>
  <si>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</si>
  <si>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</si>
  <si>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</si>
  <si>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</si>
  <si>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</si>
  <si>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</si>
  <si>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</si>
  <si>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</si>
  <si>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</si>
  <si>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</si>
  <si>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</si>
  <si>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</si>
  <si>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</si>
  <si>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</si>
  <si>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</si>
  <si>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</si>
  <si>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</si>
  <si>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</si>
  <si>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</si>
  <si>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</si>
  <si>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</si>
  <si>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</si>
  <si>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</si>
  <si>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</si>
  <si>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</si>
  <si>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</si>
  <si>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</si>
  <si>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</si>
  <si>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</si>
  <si>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</si>
  <si>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</si>
  <si>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</si>
  <si>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</si>
  <si>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</si>
  <si>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</si>
  <si>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</si>
  <si>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</si>
  <si>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</si>
  <si>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</si>
  <si>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</si>
  <si>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</si>
  <si>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</si>
  <si>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</si>
  <si>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</si>
  <si>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</si>
  <si>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</si>
  <si>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</si>
  <si>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</si>
  <si>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</si>
  <si>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</si>
  <si>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</si>
  <si>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</si>
  <si>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</si>
  <si>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</si>
  <si>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</si>
  <si>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</si>
  <si>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</si>
  <si>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</si>
  <si>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</si>
  <si>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</si>
  <si>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</si>
  <si>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</si>
  <si>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</si>
  <si>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</si>
  <si>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</si>
  <si>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</si>
  <si>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</si>
  <si>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</si>
  <si>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</si>
  <si>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</si>
  <si>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</si>
  <si>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広川町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</si>
  <si>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</si>
  <si>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</si>
  <si>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</si>
  <si>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</si>
  <si>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</si>
  <si>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</si>
  <si>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</si>
  <si>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</si>
  <si>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</si>
  <si>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</si>
  <si>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</si>
  <si>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</si>
  <si>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</si>
  <si>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</si>
  <si>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</si>
  <si>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</si>
  <si>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</si>
  <si>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</si>
  <si>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</si>
  <si>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管路更新率については、1％に満たない年がほとんどであり、近年は簡易水道統合事業に取り組んでおり、なかなか老朽化に対応できていない状況である。
簡易水道統合事業が完了する令和3年度以降、計画的な更新を図っていきたい。</t>
    <rPh sb="84" eb="86">
      <t>レイワ</t>
    </rPh>
    <phoneticPr fontId="4"/>
  </si>
  <si>
    <t>収益的収支比率については、100％以上を維持しており、現時点では健全経営といえる。平成27年度から平成30年度まで比率が突出しているのは、今後管路の更新等で多額の建設費が見込まれるため、一般会計の余剰金を簡易水道基金へ積立てするために繰入れたためである。
企業債残高対給水収益比率については、簡易水道統合事業の実施による借り入れにより、平成28年度以降比率は大きく上昇しており、令和元年度には類似団体平均値を越えている。事業完了予定の令和3年度までは上昇する見込みである。
料金回収率については、令和元年に初めて100％を割り込んだが、これは地方債償還額の増加による給水原価の増加が原因である。ただし、一般会計からの繰出金については繰出基準以内で適正な水準を確保している。
また、給水原価についても類似団体と比較して低い原価となっている。しかしながら、料金回収率及び給水原価については、起債償還額と密接に関係しており、今後償還額が増加することで、同指標についても悪化する危険性を含んでいる。
施設利用率が28年度大幅に低下しているのは、一日配水能力が増加したためである。これは一日配水能力の数値の捉え方を見直したためである。
有収率については、類似団体平均を上回っている。漏水の減少等により30年度は上昇しているが、令和元年度は微減となっている。</t>
    <rPh sb="41" eb="43">
      <t>ヘイセイ</t>
    </rPh>
    <rPh sb="49" eb="51">
      <t>ヘイセイ</t>
    </rPh>
    <rPh sb="53" eb="55">
      <t>ネンド</t>
    </rPh>
    <rPh sb="168" eb="170">
      <t>ヘイセイ</t>
    </rPh>
    <rPh sb="174" eb="176">
      <t>イコウ</t>
    </rPh>
    <rPh sb="189" eb="191">
      <t>レイワ</t>
    </rPh>
    <rPh sb="191" eb="192">
      <t>ガン</t>
    </rPh>
    <rPh sb="196" eb="200">
      <t>ルイジダンタイ</t>
    </rPh>
    <rPh sb="200" eb="203">
      <t>ヘイキンチ</t>
    </rPh>
    <rPh sb="204" eb="205">
      <t>コ</t>
    </rPh>
    <rPh sb="210" eb="212">
      <t>ジギョウ</t>
    </rPh>
    <rPh sb="212" eb="216">
      <t>カンリョウヨテイ</t>
    </rPh>
    <rPh sb="217" eb="219">
      <t>レイワ</t>
    </rPh>
    <rPh sb="220" eb="222">
      <t>ネンド</t>
    </rPh>
    <rPh sb="225" eb="227">
      <t>ジョウショウ</t>
    </rPh>
    <rPh sb="248" eb="252">
      <t>レイワガンネン</t>
    </rPh>
    <rPh sb="253" eb="254">
      <t>ハジ</t>
    </rPh>
    <rPh sb="261" eb="262">
      <t>ワ</t>
    </rPh>
    <rPh sb="263" eb="264">
      <t>コ</t>
    </rPh>
    <rPh sb="271" eb="277">
      <t>チホウサイショウカンガク</t>
    </rPh>
    <rPh sb="278" eb="280">
      <t>ゾウカ</t>
    </rPh>
    <rPh sb="283" eb="287">
      <t>キュウスイゲンカ</t>
    </rPh>
    <rPh sb="288" eb="290">
      <t>ゾウカ</t>
    </rPh>
    <rPh sb="291" eb="293">
      <t>ゲンイン</t>
    </rPh>
    <rPh sb="511" eb="513">
      <t>ユウシュウ</t>
    </rPh>
    <rPh sb="513" eb="514">
      <t>リツ</t>
    </rPh>
    <rPh sb="514" eb="515">
      <t>シュウ</t>
    </rPh>
    <rPh sb="520" eb="522">
      <t>ルイジ</t>
    </rPh>
    <rPh sb="522" eb="524">
      <t>ダンタイ</t>
    </rPh>
    <rPh sb="524" eb="526">
      <t>ヘイキン</t>
    </rPh>
    <rPh sb="527" eb="529">
      <t>ウワマワ</t>
    </rPh>
    <rPh sb="536" eb="538">
      <t>ロウスイ</t>
    </rPh>
    <rPh sb="539" eb="541">
      <t>ゲンショウ</t>
    </rPh>
    <rPh sb="541" eb="542">
      <t>トウ</t>
    </rPh>
    <rPh sb="547" eb="549">
      <t>ネンド</t>
    </rPh>
    <rPh sb="550" eb="552">
      <t>ジョウショウ</t>
    </rPh>
    <rPh sb="558" eb="560">
      <t>レイワ</t>
    </rPh>
    <rPh sb="560" eb="563">
      <t>ガンネンド</t>
    </rPh>
    <rPh sb="564" eb="566">
      <t>ビゲン</t>
    </rPh>
    <phoneticPr fontId="4"/>
  </si>
  <si>
    <t>全体として現状は、経営の健全性・効率性については問題ないと思われる。しかしながら、簡易水道の統合により増額する起債の償還と、老朽化していく管路の更新等に多額の費用が発生する可能性があり、財政状況を十分考慮の上、施設の更新を進めつつ、健全な経営を維持した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</si>
</sst>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formatCode="#,##0.00;&quot;△&quot;#,##0.00;&quot;-&quot;">
                  <c:v>0.64</c:v>
                </c:pt>
                <c:pt idx="1">
                  <c:v>0</c:v>
                </c:pt>
                <c:pt idx="2" formatCode="#,##0.00;&quot;△&quot;#,##0.00;&quot;-&quot;">
                  <c:v>0.45</c:v>
                </c:pt>
                <c:pt idx="3" formatCode="#,##0.00;&quot;△&quot;#,##0.00;&quot;-&quot;">
                  <c:v>0.46</c:v>
                </c:pt>
                <c:pt idx="4">
                  <c:v>0</c:v>
                </c:pt>
              </c:numCache>
            </c:numRef>
          </c:val>
          <c:extLst>
            <c:ext xmlns:c16="http://schemas.microsoft.com/office/drawing/2014/chart" uri="{C3380CC4-5D6E-409C-BE32-E72D297353CC}">
              <c16:uniqueId val="{00000000-7395-430E-A843-3B0B8E420930}"/>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0.53</c:v>
                </c:pt>
                <c:pt idx="2">
                  <c:v>0.72</c:v>
                </c:pt>
                <c:pt idx="3">
                  <c:v>0.53</c:v>
                </c:pt>
                <c:pt idx="4">
                  <c:v>0.71</c:v>
                </c:pt>
              </c:numCache>
            </c:numRef>
          </c:val>
          <c:smooth val="0"/>
          <c:extLst>
            <c:ext xmlns:c16="http://schemas.microsoft.com/office/drawing/2014/chart" uri="{C3380CC4-5D6E-409C-BE32-E72D297353CC}">
              <c16:uniqueId val="{00000001-7395-430E-A843-3B0B8E420930}"/>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114.64</c:v>
                </c:pt>
                <c:pt idx="1">
                  <c:v>63.65</c:v>
                </c:pt>
                <c:pt idx="2">
                  <c:v>66.2</c:v>
                </c:pt>
                <c:pt idx="3">
                  <c:v>65.489999999999995</c:v>
                </c:pt>
                <c:pt idx="4">
                  <c:v>64.7</c:v>
                </c:pt>
              </c:numCache>
            </c:numRef>
          </c:val>
          <c:extLst>
            <c:ext xmlns:c16="http://schemas.microsoft.com/office/drawing/2014/chart" uri="{C3380CC4-5D6E-409C-BE32-E72D297353CC}">
              <c16:uniqueId val="{00000000-03E9-43C4-A362-0735926EB06F}"/>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57.29</c:v>
                </c:pt>
                <c:pt idx="1">
                  <c:v>55.9</c:v>
                </c:pt>
                <c:pt idx="2">
                  <c:v>57.3</c:v>
                </c:pt>
                <c:pt idx="3">
                  <c:v>56.76</c:v>
                </c:pt>
                <c:pt idx="4">
                  <c:v>56.04</c:v>
                </c:pt>
              </c:numCache>
            </c:numRef>
          </c:val>
          <c:smooth val="0"/>
          <c:extLst>
            <c:ext xmlns:c16="http://schemas.microsoft.com/office/drawing/2014/chart" uri="{C3380CC4-5D6E-409C-BE32-E72D297353CC}">
              <c16:uniqueId val="{00000001-03E9-43C4-A362-0735926EB06F}"/>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92.75</c:v>
                </c:pt>
                <c:pt idx="1">
                  <c:v>83.93</c:v>
                </c:pt>
                <c:pt idx="2">
                  <c:v>81.67</c:v>
                </c:pt>
                <c:pt idx="3">
                  <c:v>88.48</c:v>
                </c:pt>
                <c:pt idx="4">
                  <c:v>87.66</c:v>
                </c:pt>
              </c:numCache>
            </c:numRef>
          </c:val>
          <c:extLst>
            <c:ext xmlns:c16="http://schemas.microsoft.com/office/drawing/2014/chart" uri="{C3380CC4-5D6E-409C-BE32-E72D297353CC}">
              <c16:uniqueId val="{00000000-B611-463E-9E11-AEBC6A02597A}"/>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73.69</c:v>
                </c:pt>
                <c:pt idx="1">
                  <c:v>73.28</c:v>
                </c:pt>
                <c:pt idx="2">
                  <c:v>72.42</c:v>
                </c:pt>
                <c:pt idx="3">
                  <c:v>73.069999999999993</c:v>
                </c:pt>
                <c:pt idx="4">
                  <c:v>72.78</c:v>
                </c:pt>
              </c:numCache>
            </c:numRef>
          </c:val>
          <c:smooth val="0"/>
          <c:extLst>
            <c:ext xmlns:c16="http://schemas.microsoft.com/office/drawing/2014/chart" uri="{C3380CC4-5D6E-409C-BE32-E72D297353CC}">
              <c16:uniqueId val="{00000001-B611-463E-9E11-AEBC6A02597A}"/>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253.4</c:v>
                </c:pt>
                <c:pt idx="1">
                  <c:v>381.8</c:v>
                </c:pt>
                <c:pt idx="2">
                  <c:v>212.3</c:v>
                </c:pt>
                <c:pt idx="3">
                  <c:v>234.64</c:v>
                </c:pt>
                <c:pt idx="4">
                  <c:v>116.49</c:v>
                </c:pt>
              </c:numCache>
            </c:numRef>
          </c:val>
          <c:extLst>
            <c:ext xmlns:c16="http://schemas.microsoft.com/office/drawing/2014/chart" uri="{C3380CC4-5D6E-409C-BE32-E72D297353CC}">
              <c16:uniqueId val="{00000000-5F0B-4B3D-8333-1EF152432FF1}"/>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76.27</c:v>
                </c:pt>
                <c:pt idx="1">
                  <c:v>77.56</c:v>
                </c:pt>
                <c:pt idx="2">
                  <c:v>78.510000000000005</c:v>
                </c:pt>
                <c:pt idx="3">
                  <c:v>77.91</c:v>
                </c:pt>
                <c:pt idx="4">
                  <c:v>79.099999999999994</c:v>
                </c:pt>
              </c:numCache>
            </c:numRef>
          </c:val>
          <c:smooth val="0"/>
          <c:extLst>
            <c:ext xmlns:c16="http://schemas.microsoft.com/office/drawing/2014/chart" uri="{C3380CC4-5D6E-409C-BE32-E72D297353CC}">
              <c16:uniqueId val="{00000001-5F0B-4B3D-8333-1EF152432FF1}"/>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D26-4152-A653-D60C6684AF1C}"/>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D26-4152-A653-D60C6684AF1C}"/>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556-4809-9F0B-6D325F5D636D}"/>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56-4809-9F0B-6D325F5D636D}"/>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2BB-48B0-B837-6D5E0617C82D}"/>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BB-48B0-B837-6D5E0617C82D}"/>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75F-49A6-AD78-6DAD938A0531}"/>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75F-49A6-AD78-6DAD938A0531}"/>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138.94999999999999</c:v>
                </c:pt>
                <c:pt idx="1">
                  <c:v>275.01</c:v>
                </c:pt>
                <c:pt idx="2">
                  <c:v>376.23</c:v>
                </c:pt>
                <c:pt idx="3">
                  <c:v>688.56</c:v>
                </c:pt>
                <c:pt idx="4">
                  <c:v>1314.92</c:v>
                </c:pt>
              </c:numCache>
            </c:numRef>
          </c:val>
          <c:extLst>
            <c:ext xmlns:c16="http://schemas.microsoft.com/office/drawing/2014/chart" uri="{C3380CC4-5D6E-409C-BE32-E72D297353CC}">
              <c16:uniqueId val="{00000000-ED21-4C53-B04D-AE341E8D56BF}"/>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1134.67</c:v>
                </c:pt>
                <c:pt idx="1">
                  <c:v>1144.79</c:v>
                </c:pt>
                <c:pt idx="2">
                  <c:v>1061.58</c:v>
                </c:pt>
                <c:pt idx="3">
                  <c:v>1007.7</c:v>
                </c:pt>
                <c:pt idx="4">
                  <c:v>1018.52</c:v>
                </c:pt>
              </c:numCache>
            </c:numRef>
          </c:val>
          <c:smooth val="0"/>
          <c:extLst>
            <c:ext xmlns:c16="http://schemas.microsoft.com/office/drawing/2014/chart" uri="{C3380CC4-5D6E-409C-BE32-E72D297353CC}">
              <c16:uniqueId val="{00000001-ED21-4C53-B04D-AE341E8D56BF}"/>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117.66</c:v>
                </c:pt>
                <c:pt idx="1">
                  <c:v>116.33</c:v>
                </c:pt>
                <c:pt idx="2">
                  <c:v>100.06</c:v>
                </c:pt>
                <c:pt idx="3">
                  <c:v>104.9</c:v>
                </c:pt>
                <c:pt idx="4">
                  <c:v>94.48</c:v>
                </c:pt>
              </c:numCache>
            </c:numRef>
          </c:val>
          <c:extLst>
            <c:ext xmlns:c16="http://schemas.microsoft.com/office/drawing/2014/chart" uri="{C3380CC4-5D6E-409C-BE32-E72D297353CC}">
              <c16:uniqueId val="{00000000-13D9-4E24-9BC4-DDCCA066EFB4}"/>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40.6</c:v>
                </c:pt>
                <c:pt idx="1">
                  <c:v>56.04</c:v>
                </c:pt>
                <c:pt idx="2">
                  <c:v>58.52</c:v>
                </c:pt>
                <c:pt idx="3">
                  <c:v>59.22</c:v>
                </c:pt>
                <c:pt idx="4">
                  <c:v>58.79</c:v>
                </c:pt>
              </c:numCache>
            </c:numRef>
          </c:val>
          <c:smooth val="0"/>
          <c:extLst>
            <c:ext xmlns:c16="http://schemas.microsoft.com/office/drawing/2014/chart" uri="{C3380CC4-5D6E-409C-BE32-E72D297353CC}">
              <c16:uniqueId val="{00000001-13D9-4E24-9BC4-DDCCA066EFB4}"/>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147.85</c:v>
                </c:pt>
                <c:pt idx="1">
                  <c:v>160.03</c:v>
                </c:pt>
                <c:pt idx="2">
                  <c:v>186.75</c:v>
                </c:pt>
                <c:pt idx="3">
                  <c:v>164.22</c:v>
                </c:pt>
                <c:pt idx="4">
                  <c:v>191.64</c:v>
                </c:pt>
              </c:numCache>
            </c:numRef>
          </c:val>
          <c:extLst>
            <c:ext xmlns:c16="http://schemas.microsoft.com/office/drawing/2014/chart" uri="{C3380CC4-5D6E-409C-BE32-E72D297353CC}">
              <c16:uniqueId val="{00000000-E3DD-469E-B5D1-1DE9CCC2F147}"/>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440.03</c:v>
                </c:pt>
                <c:pt idx="1">
                  <c:v>304.35000000000002</c:v>
                </c:pt>
                <c:pt idx="2">
                  <c:v>296.3</c:v>
                </c:pt>
                <c:pt idx="3">
                  <c:v>292.89999999999998</c:v>
                </c:pt>
                <c:pt idx="4">
                  <c:v>298.25</c:v>
                </c:pt>
              </c:numCache>
            </c:numRef>
          </c:val>
          <c:smooth val="0"/>
          <c:extLst>
            <c:ext xmlns:c16="http://schemas.microsoft.com/office/drawing/2014/chart" uri="{C3380CC4-5D6E-409C-BE32-E72D297353CC}">
              <c16:uniqueId val="{00000001-E3DD-469E-B5D1-1DE9CCC2F147}"/>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E5" sqref="E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和歌山県　広川町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D3</v>
      </c>
      <c r="X8" s="50"/>
      <c r="Y8" s="50"/>
      <c r="Z8" s="50"/>
      <c r="AA8" s="50"/>
      <c r="AB8" s="50"/>
      <c r="AC8" s="50"/>
      <c r="AD8" s="50" t="str">
        <f>データ!$M$6</f>
        <v>非設置</v>
      </c>
      <c r="AE8" s="50"/>
      <c r="AF8" s="50"/>
      <c r="AG8" s="50"/>
      <c r="AH8" s="50"/>
      <c r="AI8" s="50"/>
      <c r="AJ8" s="50"/>
      <c r="AK8" s="2"/>
      <c r="AL8" s="51">
        <f>データ!$R$6</f>
        <v>6943</v>
      </c>
      <c r="AM8" s="51"/>
      <c r="AN8" s="51"/>
      <c r="AO8" s="51"/>
      <c r="AP8" s="51"/>
      <c r="AQ8" s="51"/>
      <c r="AR8" s="51"/>
      <c r="AS8" s="51"/>
      <c r="AT8" s="47">
        <f>データ!$S$6</f>
        <v>65.33</v>
      </c>
      <c r="AU8" s="47"/>
      <c r="AV8" s="47"/>
      <c r="AW8" s="47"/>
      <c r="AX8" s="47"/>
      <c r="AY8" s="47"/>
      <c r="AZ8" s="47"/>
      <c r="BA8" s="47"/>
      <c r="BB8" s="47">
        <f>データ!$T$6</f>
        <v>106.28</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64.44</v>
      </c>
      <c r="Q10" s="47"/>
      <c r="R10" s="47"/>
      <c r="S10" s="47"/>
      <c r="T10" s="47"/>
      <c r="U10" s="47"/>
      <c r="V10" s="47"/>
      <c r="W10" s="51">
        <f>データ!$Q$6</f>
        <v>3018</v>
      </c>
      <c r="X10" s="51"/>
      <c r="Y10" s="51"/>
      <c r="Z10" s="51"/>
      <c r="AA10" s="51"/>
      <c r="AB10" s="51"/>
      <c r="AC10" s="51"/>
      <c r="AD10" s="2"/>
      <c r="AE10" s="2"/>
      <c r="AF10" s="2"/>
      <c r="AG10" s="2"/>
      <c r="AH10" s="2"/>
      <c r="AI10" s="2"/>
      <c r="AJ10" s="2"/>
      <c r="AK10" s="2"/>
      <c r="AL10" s="51">
        <f>データ!$U$6</f>
        <v>4453</v>
      </c>
      <c r="AM10" s="51"/>
      <c r="AN10" s="51"/>
      <c r="AO10" s="51"/>
      <c r="AP10" s="51"/>
      <c r="AQ10" s="51"/>
      <c r="AR10" s="51"/>
      <c r="AS10" s="51"/>
      <c r="AT10" s="47">
        <f>データ!$V$6</f>
        <v>9.98</v>
      </c>
      <c r="AU10" s="47"/>
      <c r="AV10" s="47"/>
      <c r="AW10" s="47"/>
      <c r="AX10" s="47"/>
      <c r="AY10" s="47"/>
      <c r="AZ10" s="47"/>
      <c r="BA10" s="47"/>
      <c r="BB10" s="47">
        <f>データ!$W$6</f>
        <v>446.19</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117</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116</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118</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42</v>
      </c>
      <c r="H85" s="27" t="str">
        <f>データ!BO6</f>
        <v>【1,084.05】</v>
      </c>
      <c r="I85" s="27" t="str">
        <f>データ!BZ6</f>
        <v>【53.46】</v>
      </c>
      <c r="J85" s="27" t="str">
        <f>データ!CK6</f>
        <v>【300.47】</v>
      </c>
      <c r="K85" s="27" t="str">
        <f>データ!CV6</f>
        <v>【54.90】</v>
      </c>
      <c r="L85" s="27" t="str">
        <f>データ!DG6</f>
        <v>【73.31】</v>
      </c>
      <c r="M85" s="27" t="s">
        <v>41</v>
      </c>
      <c r="N85" s="27" t="s">
        <v>42</v>
      </c>
      <c r="O85" s="27" t="str">
        <f>データ!EN6</f>
        <v>【0.56】</v>
      </c>
    </row>
  </sheetData>
  <sheetProtection algorithmName="SHA-512" hashValue="OySNF3bufoWUEi2R7VRRfxyRZqgIP2u9/NJqHjuViJ/1EMk5Mcz8Vt4WQQB+QfRiTMxyNyrmtSfYzpplvnf7EA==" saltValue="WfghRONFOvxLK1wJqiOq9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83" t="s">
        <v>52</v>
      </c>
      <c r="I3" s="84"/>
      <c r="J3" s="84"/>
      <c r="K3" s="84"/>
      <c r="L3" s="84"/>
      <c r="M3" s="84"/>
      <c r="N3" s="84"/>
      <c r="O3" s="84"/>
      <c r="P3" s="84"/>
      <c r="Q3" s="84"/>
      <c r="R3" s="84"/>
      <c r="S3" s="84"/>
      <c r="T3" s="84"/>
      <c r="U3" s="84"/>
      <c r="V3" s="84"/>
      <c r="W3" s="85"/>
      <c r="X3" s="89" t="s">
        <v>53</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54</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29" t="s">
        <v>55</v>
      </c>
      <c r="B4" s="31"/>
      <c r="C4" s="31"/>
      <c r="D4" s="31"/>
      <c r="E4" s="31"/>
      <c r="F4" s="31"/>
      <c r="G4" s="31"/>
      <c r="H4" s="86"/>
      <c r="I4" s="87"/>
      <c r="J4" s="87"/>
      <c r="K4" s="87"/>
      <c r="L4" s="87"/>
      <c r="M4" s="87"/>
      <c r="N4" s="87"/>
      <c r="O4" s="87"/>
      <c r="P4" s="87"/>
      <c r="Q4" s="87"/>
      <c r="R4" s="87"/>
      <c r="S4" s="87"/>
      <c r="T4" s="87"/>
      <c r="U4" s="87"/>
      <c r="V4" s="87"/>
      <c r="W4" s="88"/>
      <c r="X4" s="82" t="s">
        <v>56</v>
      </c>
      <c r="Y4" s="82"/>
      <c r="Z4" s="82"/>
      <c r="AA4" s="82"/>
      <c r="AB4" s="82"/>
      <c r="AC4" s="82"/>
      <c r="AD4" s="82"/>
      <c r="AE4" s="82"/>
      <c r="AF4" s="82"/>
      <c r="AG4" s="82"/>
      <c r="AH4" s="82"/>
      <c r="AI4" s="82" t="s">
        <v>57</v>
      </c>
      <c r="AJ4" s="82"/>
      <c r="AK4" s="82"/>
      <c r="AL4" s="82"/>
      <c r="AM4" s="82"/>
      <c r="AN4" s="82"/>
      <c r="AO4" s="82"/>
      <c r="AP4" s="82"/>
      <c r="AQ4" s="82"/>
      <c r="AR4" s="82"/>
      <c r="AS4" s="82"/>
      <c r="AT4" s="82" t="s">
        <v>58</v>
      </c>
      <c r="AU4" s="82"/>
      <c r="AV4" s="82"/>
      <c r="AW4" s="82"/>
      <c r="AX4" s="82"/>
      <c r="AY4" s="82"/>
      <c r="AZ4" s="82"/>
      <c r="BA4" s="82"/>
      <c r="BB4" s="82"/>
      <c r="BC4" s="82"/>
      <c r="BD4" s="82"/>
      <c r="BE4" s="82" t="s">
        <v>59</v>
      </c>
      <c r="BF4" s="82"/>
      <c r="BG4" s="82"/>
      <c r="BH4" s="82"/>
      <c r="BI4" s="82"/>
      <c r="BJ4" s="82"/>
      <c r="BK4" s="82"/>
      <c r="BL4" s="82"/>
      <c r="BM4" s="82"/>
      <c r="BN4" s="82"/>
      <c r="BO4" s="82"/>
      <c r="BP4" s="82" t="s">
        <v>60</v>
      </c>
      <c r="BQ4" s="82"/>
      <c r="BR4" s="82"/>
      <c r="BS4" s="82"/>
      <c r="BT4" s="82"/>
      <c r="BU4" s="82"/>
      <c r="BV4" s="82"/>
      <c r="BW4" s="82"/>
      <c r="BX4" s="82"/>
      <c r="BY4" s="82"/>
      <c r="BZ4" s="82"/>
      <c r="CA4" s="82" t="s">
        <v>61</v>
      </c>
      <c r="CB4" s="82"/>
      <c r="CC4" s="82"/>
      <c r="CD4" s="82"/>
      <c r="CE4" s="82"/>
      <c r="CF4" s="82"/>
      <c r="CG4" s="82"/>
      <c r="CH4" s="82"/>
      <c r="CI4" s="82"/>
      <c r="CJ4" s="82"/>
      <c r="CK4" s="82"/>
      <c r="CL4" s="82" t="s">
        <v>62</v>
      </c>
      <c r="CM4" s="82"/>
      <c r="CN4" s="82"/>
      <c r="CO4" s="82"/>
      <c r="CP4" s="82"/>
      <c r="CQ4" s="82"/>
      <c r="CR4" s="82"/>
      <c r="CS4" s="82"/>
      <c r="CT4" s="82"/>
      <c r="CU4" s="82"/>
      <c r="CV4" s="82"/>
      <c r="CW4" s="82" t="s">
        <v>63</v>
      </c>
      <c r="CX4" s="82"/>
      <c r="CY4" s="82"/>
      <c r="CZ4" s="82"/>
      <c r="DA4" s="82"/>
      <c r="DB4" s="82"/>
      <c r="DC4" s="82"/>
      <c r="DD4" s="82"/>
      <c r="DE4" s="82"/>
      <c r="DF4" s="82"/>
      <c r="DG4" s="82"/>
      <c r="DH4" s="82" t="s">
        <v>64</v>
      </c>
      <c r="DI4" s="82"/>
      <c r="DJ4" s="82"/>
      <c r="DK4" s="82"/>
      <c r="DL4" s="82"/>
      <c r="DM4" s="82"/>
      <c r="DN4" s="82"/>
      <c r="DO4" s="82"/>
      <c r="DP4" s="82"/>
      <c r="DQ4" s="82"/>
      <c r="DR4" s="82"/>
      <c r="DS4" s="82" t="s">
        <v>65</v>
      </c>
      <c r="DT4" s="82"/>
      <c r="DU4" s="82"/>
      <c r="DV4" s="82"/>
      <c r="DW4" s="82"/>
      <c r="DX4" s="82"/>
      <c r="DY4" s="82"/>
      <c r="DZ4" s="82"/>
      <c r="EA4" s="82"/>
      <c r="EB4" s="82"/>
      <c r="EC4" s="82"/>
      <c r="ED4" s="82" t="s">
        <v>66</v>
      </c>
      <c r="EE4" s="82"/>
      <c r="EF4" s="82"/>
      <c r="EG4" s="82"/>
      <c r="EH4" s="82"/>
      <c r="EI4" s="82"/>
      <c r="EJ4" s="82"/>
      <c r="EK4" s="82"/>
      <c r="EL4" s="82"/>
      <c r="EM4" s="82"/>
      <c r="EN4" s="82"/>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2019</v>
      </c>
      <c r="C6" s="34">
        <f t="shared" ref="C6:W6" si="3">C7</f>
        <v>303623</v>
      </c>
      <c r="D6" s="34">
        <f t="shared" si="3"/>
        <v>47</v>
      </c>
      <c r="E6" s="34">
        <f t="shared" si="3"/>
        <v>1</v>
      </c>
      <c r="F6" s="34">
        <f t="shared" si="3"/>
        <v>0</v>
      </c>
      <c r="G6" s="34">
        <f t="shared" si="3"/>
        <v>0</v>
      </c>
      <c r="H6" s="34" t="str">
        <f t="shared" si="3"/>
        <v>和歌山県　広川町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64.44</v>
      </c>
      <c r="Q6" s="35">
        <f t="shared" si="3"/>
        <v>3018</v>
      </c>
      <c r="R6" s="35">
        <f t="shared" si="3"/>
        <v>6943</v>
      </c>
      <c r="S6" s="35">
        <f t="shared" si="3"/>
        <v>65.33</v>
      </c>
      <c r="T6" s="35">
        <f t="shared" si="3"/>
        <v>106.28</v>
      </c>
      <c r="U6" s="35">
        <f t="shared" si="3"/>
        <v>4453</v>
      </c>
      <c r="V6" s="35">
        <f t="shared" si="3"/>
        <v>9.98</v>
      </c>
      <c r="W6" s="35">
        <f t="shared" si="3"/>
        <v>446.19</v>
      </c>
      <c r="X6" s="36">
        <f>IF(X7="",NA(),X7)</f>
        <v>253.4</v>
      </c>
      <c r="Y6" s="36">
        <f t="shared" ref="Y6:AG6" si="4">IF(Y7="",NA(),Y7)</f>
        <v>381.8</v>
      </c>
      <c r="Z6" s="36">
        <f t="shared" si="4"/>
        <v>212.3</v>
      </c>
      <c r="AA6" s="36">
        <f t="shared" si="4"/>
        <v>234.64</v>
      </c>
      <c r="AB6" s="36">
        <f t="shared" si="4"/>
        <v>116.49</v>
      </c>
      <c r="AC6" s="36">
        <f t="shared" si="4"/>
        <v>76.27</v>
      </c>
      <c r="AD6" s="36">
        <f t="shared" si="4"/>
        <v>77.56</v>
      </c>
      <c r="AE6" s="36">
        <f t="shared" si="4"/>
        <v>78.510000000000005</v>
      </c>
      <c r="AF6" s="36">
        <f t="shared" si="4"/>
        <v>77.91</v>
      </c>
      <c r="AG6" s="36">
        <f t="shared" si="4"/>
        <v>79.099999999999994</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138.94999999999999</v>
      </c>
      <c r="BF6" s="36">
        <f t="shared" ref="BF6:BN6" si="7">IF(BF7="",NA(),BF7)</f>
        <v>275.01</v>
      </c>
      <c r="BG6" s="36">
        <f t="shared" si="7"/>
        <v>376.23</v>
      </c>
      <c r="BH6" s="36">
        <f t="shared" si="7"/>
        <v>688.56</v>
      </c>
      <c r="BI6" s="36">
        <f t="shared" si="7"/>
        <v>1314.92</v>
      </c>
      <c r="BJ6" s="36">
        <f t="shared" si="7"/>
        <v>1134.67</v>
      </c>
      <c r="BK6" s="36">
        <f t="shared" si="7"/>
        <v>1144.79</v>
      </c>
      <c r="BL6" s="36">
        <f t="shared" si="7"/>
        <v>1061.58</v>
      </c>
      <c r="BM6" s="36">
        <f t="shared" si="7"/>
        <v>1007.7</v>
      </c>
      <c r="BN6" s="36">
        <f t="shared" si="7"/>
        <v>1018.52</v>
      </c>
      <c r="BO6" s="35" t="str">
        <f>IF(BO7="","",IF(BO7="-","【-】","【"&amp;SUBSTITUTE(TEXT(BO7,"#,##0.00"),"-","△")&amp;"】"))</f>
        <v>【1,084.05】</v>
      </c>
      <c r="BP6" s="36">
        <f>IF(BP7="",NA(),BP7)</f>
        <v>117.66</v>
      </c>
      <c r="BQ6" s="36">
        <f t="shared" ref="BQ6:BY6" si="8">IF(BQ7="",NA(),BQ7)</f>
        <v>116.33</v>
      </c>
      <c r="BR6" s="36">
        <f t="shared" si="8"/>
        <v>100.06</v>
      </c>
      <c r="BS6" s="36">
        <f t="shared" si="8"/>
        <v>104.9</v>
      </c>
      <c r="BT6" s="36">
        <f t="shared" si="8"/>
        <v>94.48</v>
      </c>
      <c r="BU6" s="36">
        <f t="shared" si="8"/>
        <v>40.6</v>
      </c>
      <c r="BV6" s="36">
        <f t="shared" si="8"/>
        <v>56.04</v>
      </c>
      <c r="BW6" s="36">
        <f t="shared" si="8"/>
        <v>58.52</v>
      </c>
      <c r="BX6" s="36">
        <f t="shared" si="8"/>
        <v>59.22</v>
      </c>
      <c r="BY6" s="36">
        <f t="shared" si="8"/>
        <v>58.79</v>
      </c>
      <c r="BZ6" s="35" t="str">
        <f>IF(BZ7="","",IF(BZ7="-","【-】","【"&amp;SUBSTITUTE(TEXT(BZ7,"#,##0.00"),"-","△")&amp;"】"))</f>
        <v>【53.46】</v>
      </c>
      <c r="CA6" s="36">
        <f>IF(CA7="",NA(),CA7)</f>
        <v>147.85</v>
      </c>
      <c r="CB6" s="36">
        <f t="shared" ref="CB6:CJ6" si="9">IF(CB7="",NA(),CB7)</f>
        <v>160.03</v>
      </c>
      <c r="CC6" s="36">
        <f t="shared" si="9"/>
        <v>186.75</v>
      </c>
      <c r="CD6" s="36">
        <f t="shared" si="9"/>
        <v>164.22</v>
      </c>
      <c r="CE6" s="36">
        <f t="shared" si="9"/>
        <v>191.64</v>
      </c>
      <c r="CF6" s="36">
        <f t="shared" si="9"/>
        <v>440.03</v>
      </c>
      <c r="CG6" s="36">
        <f t="shared" si="9"/>
        <v>304.35000000000002</v>
      </c>
      <c r="CH6" s="36">
        <f t="shared" si="9"/>
        <v>296.3</v>
      </c>
      <c r="CI6" s="36">
        <f t="shared" si="9"/>
        <v>292.89999999999998</v>
      </c>
      <c r="CJ6" s="36">
        <f t="shared" si="9"/>
        <v>298.25</v>
      </c>
      <c r="CK6" s="35" t="str">
        <f>IF(CK7="","",IF(CK7="-","【-】","【"&amp;SUBSTITUTE(TEXT(CK7,"#,##0.00"),"-","△")&amp;"】"))</f>
        <v>【300.47】</v>
      </c>
      <c r="CL6" s="36">
        <f>IF(CL7="",NA(),CL7)</f>
        <v>114.64</v>
      </c>
      <c r="CM6" s="36">
        <f t="shared" ref="CM6:CU6" si="10">IF(CM7="",NA(),CM7)</f>
        <v>63.65</v>
      </c>
      <c r="CN6" s="36">
        <f t="shared" si="10"/>
        <v>66.2</v>
      </c>
      <c r="CO6" s="36">
        <f t="shared" si="10"/>
        <v>65.489999999999995</v>
      </c>
      <c r="CP6" s="36">
        <f t="shared" si="10"/>
        <v>64.7</v>
      </c>
      <c r="CQ6" s="36">
        <f t="shared" si="10"/>
        <v>57.29</v>
      </c>
      <c r="CR6" s="36">
        <f t="shared" si="10"/>
        <v>55.9</v>
      </c>
      <c r="CS6" s="36">
        <f t="shared" si="10"/>
        <v>57.3</v>
      </c>
      <c r="CT6" s="36">
        <f t="shared" si="10"/>
        <v>56.76</v>
      </c>
      <c r="CU6" s="36">
        <f t="shared" si="10"/>
        <v>56.04</v>
      </c>
      <c r="CV6" s="35" t="str">
        <f>IF(CV7="","",IF(CV7="-","【-】","【"&amp;SUBSTITUTE(TEXT(CV7,"#,##0.00"),"-","△")&amp;"】"))</f>
        <v>【54.90】</v>
      </c>
      <c r="CW6" s="36">
        <f>IF(CW7="",NA(),CW7)</f>
        <v>92.75</v>
      </c>
      <c r="CX6" s="36">
        <f t="shared" ref="CX6:DF6" si="11">IF(CX7="",NA(),CX7)</f>
        <v>83.93</v>
      </c>
      <c r="CY6" s="36">
        <f t="shared" si="11"/>
        <v>81.67</v>
      </c>
      <c r="CZ6" s="36">
        <f t="shared" si="11"/>
        <v>88.48</v>
      </c>
      <c r="DA6" s="36">
        <f t="shared" si="11"/>
        <v>87.66</v>
      </c>
      <c r="DB6" s="36">
        <f t="shared" si="11"/>
        <v>73.69</v>
      </c>
      <c r="DC6" s="36">
        <f t="shared" si="11"/>
        <v>73.28</v>
      </c>
      <c r="DD6" s="36">
        <f t="shared" si="11"/>
        <v>72.42</v>
      </c>
      <c r="DE6" s="36">
        <f t="shared" si="11"/>
        <v>73.069999999999993</v>
      </c>
      <c r="DF6" s="36">
        <f t="shared" si="11"/>
        <v>72.78</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0.64</v>
      </c>
      <c r="EE6" s="35">
        <f t="shared" ref="EE6:EM6" si="14">IF(EE7="",NA(),EE7)</f>
        <v>0</v>
      </c>
      <c r="EF6" s="36">
        <f t="shared" si="14"/>
        <v>0.45</v>
      </c>
      <c r="EG6" s="36">
        <f t="shared" si="14"/>
        <v>0.46</v>
      </c>
      <c r="EH6" s="35">
        <f t="shared" si="14"/>
        <v>0</v>
      </c>
      <c r="EI6" s="36">
        <f t="shared" si="14"/>
        <v>0.65</v>
      </c>
      <c r="EJ6" s="36">
        <f t="shared" si="14"/>
        <v>0.53</v>
      </c>
      <c r="EK6" s="36">
        <f t="shared" si="14"/>
        <v>0.72</v>
      </c>
      <c r="EL6" s="36">
        <f t="shared" si="14"/>
        <v>0.53</v>
      </c>
      <c r="EM6" s="36">
        <f t="shared" si="14"/>
        <v>0.71</v>
      </c>
      <c r="EN6" s="35" t="str">
        <f>IF(EN7="","",IF(EN7="-","【-】","【"&amp;SUBSTITUTE(TEXT(EN7,"#,##0.00"),"-","△")&amp;"】"))</f>
        <v>【0.56】</v>
      </c>
    </row>
    <row r="7" spans="1:144" s="37" customFormat="1" x14ac:dyDescent="0.15">
      <c r="A7" s="29"/>
      <c r="B7" s="38">
        <v>2019</v>
      </c>
      <c r="C7" s="38">
        <v>303623</v>
      </c>
      <c r="D7" s="38">
        <v>47</v>
      </c>
      <c r="E7" s="38">
        <v>1</v>
      </c>
      <c r="F7" s="38">
        <v>0</v>
      </c>
      <c r="G7" s="38">
        <v>0</v>
      </c>
      <c r="H7" s="38" t="s">
        <v>96</v>
      </c>
      <c r="I7" s="38" t="s">
        <v>97</v>
      </c>
      <c r="J7" s="38" t="s">
        <v>98</v>
      </c>
      <c r="K7" s="38" t="s">
        <v>99</v>
      </c>
      <c r="L7" s="38" t="s">
        <v>100</v>
      </c>
      <c r="M7" s="38" t="s">
        <v>101</v>
      </c>
      <c r="N7" s="39" t="s">
        <v>102</v>
      </c>
      <c r="O7" s="39" t="s">
        <v>103</v>
      </c>
      <c r="P7" s="39">
        <v>64.44</v>
      </c>
      <c r="Q7" s="39">
        <v>3018</v>
      </c>
      <c r="R7" s="39">
        <v>6943</v>
      </c>
      <c r="S7" s="39">
        <v>65.33</v>
      </c>
      <c r="T7" s="39">
        <v>106.28</v>
      </c>
      <c r="U7" s="39">
        <v>4453</v>
      </c>
      <c r="V7" s="39">
        <v>9.98</v>
      </c>
      <c r="W7" s="39">
        <v>446.19</v>
      </c>
      <c r="X7" s="39">
        <v>253.4</v>
      </c>
      <c r="Y7" s="39">
        <v>381.8</v>
      </c>
      <c r="Z7" s="39">
        <v>212.3</v>
      </c>
      <c r="AA7" s="39">
        <v>234.64</v>
      </c>
      <c r="AB7" s="39">
        <v>116.49</v>
      </c>
      <c r="AC7" s="39">
        <v>76.27</v>
      </c>
      <c r="AD7" s="39">
        <v>77.56</v>
      </c>
      <c r="AE7" s="39">
        <v>78.510000000000005</v>
      </c>
      <c r="AF7" s="39">
        <v>77.91</v>
      </c>
      <c r="AG7" s="39">
        <v>79.099999999999994</v>
      </c>
      <c r="AH7" s="39">
        <v>76.03</v>
      </c>
      <c r="AI7" s="39"/>
      <c r="AJ7" s="39"/>
      <c r="AK7" s="39"/>
      <c r="AL7" s="39"/>
      <c r="AM7" s="39"/>
      <c r="AN7" s="39"/>
      <c r="AO7" s="39"/>
      <c r="AP7" s="39"/>
      <c r="AQ7" s="39"/>
      <c r="AR7" s="39"/>
      <c r="AS7" s="39"/>
      <c r="AT7" s="39"/>
      <c r="AU7" s="39"/>
      <c r="AV7" s="39"/>
      <c r="AW7" s="39"/>
      <c r="AX7" s="39"/>
      <c r="AY7" s="39"/>
      <c r="AZ7" s="39"/>
      <c r="BA7" s="39"/>
      <c r="BB7" s="39"/>
      <c r="BC7" s="39"/>
      <c r="BD7" s="39"/>
      <c r="BE7" s="39">
        <v>138.94999999999999</v>
      </c>
      <c r="BF7" s="39">
        <v>275.01</v>
      </c>
      <c r="BG7" s="39">
        <v>376.23</v>
      </c>
      <c r="BH7" s="39">
        <v>688.56</v>
      </c>
      <c r="BI7" s="39">
        <v>1314.92</v>
      </c>
      <c r="BJ7" s="39">
        <v>1134.67</v>
      </c>
      <c r="BK7" s="39">
        <v>1144.79</v>
      </c>
      <c r="BL7" s="39">
        <v>1061.58</v>
      </c>
      <c r="BM7" s="39">
        <v>1007.7</v>
      </c>
      <c r="BN7" s="39">
        <v>1018.52</v>
      </c>
      <c r="BO7" s="39">
        <v>1084.05</v>
      </c>
      <c r="BP7" s="39">
        <v>117.66</v>
      </c>
      <c r="BQ7" s="39">
        <v>116.33</v>
      </c>
      <c r="BR7" s="39">
        <v>100.06</v>
      </c>
      <c r="BS7" s="39">
        <v>104.9</v>
      </c>
      <c r="BT7" s="39">
        <v>94.48</v>
      </c>
      <c r="BU7" s="39">
        <v>40.6</v>
      </c>
      <c r="BV7" s="39">
        <v>56.04</v>
      </c>
      <c r="BW7" s="39">
        <v>58.52</v>
      </c>
      <c r="BX7" s="39">
        <v>59.22</v>
      </c>
      <c r="BY7" s="39">
        <v>58.79</v>
      </c>
      <c r="BZ7" s="39">
        <v>53.46</v>
      </c>
      <c r="CA7" s="39">
        <v>147.85</v>
      </c>
      <c r="CB7" s="39">
        <v>160.03</v>
      </c>
      <c r="CC7" s="39">
        <v>186.75</v>
      </c>
      <c r="CD7" s="39">
        <v>164.22</v>
      </c>
      <c r="CE7" s="39">
        <v>191.64</v>
      </c>
      <c r="CF7" s="39">
        <v>440.03</v>
      </c>
      <c r="CG7" s="39">
        <v>304.35000000000002</v>
      </c>
      <c r="CH7" s="39">
        <v>296.3</v>
      </c>
      <c r="CI7" s="39">
        <v>292.89999999999998</v>
      </c>
      <c r="CJ7" s="39">
        <v>298.25</v>
      </c>
      <c r="CK7" s="39">
        <v>300.47000000000003</v>
      </c>
      <c r="CL7" s="39">
        <v>114.64</v>
      </c>
      <c r="CM7" s="39">
        <v>63.65</v>
      </c>
      <c r="CN7" s="39">
        <v>66.2</v>
      </c>
      <c r="CO7" s="39">
        <v>65.489999999999995</v>
      </c>
      <c r="CP7" s="39">
        <v>64.7</v>
      </c>
      <c r="CQ7" s="39">
        <v>57.29</v>
      </c>
      <c r="CR7" s="39">
        <v>55.9</v>
      </c>
      <c r="CS7" s="39">
        <v>57.3</v>
      </c>
      <c r="CT7" s="39">
        <v>56.76</v>
      </c>
      <c r="CU7" s="39">
        <v>56.04</v>
      </c>
      <c r="CV7" s="39">
        <v>54.9</v>
      </c>
      <c r="CW7" s="39">
        <v>92.75</v>
      </c>
      <c r="CX7" s="39">
        <v>83.93</v>
      </c>
      <c r="CY7" s="39">
        <v>81.67</v>
      </c>
      <c r="CZ7" s="39">
        <v>88.48</v>
      </c>
      <c r="DA7" s="39">
        <v>87.66</v>
      </c>
      <c r="DB7" s="39">
        <v>73.69</v>
      </c>
      <c r="DC7" s="39">
        <v>73.28</v>
      </c>
      <c r="DD7" s="39">
        <v>72.42</v>
      </c>
      <c r="DE7" s="39">
        <v>73.069999999999993</v>
      </c>
      <c r="DF7" s="39">
        <v>72.78</v>
      </c>
      <c r="DG7" s="39">
        <v>73.31</v>
      </c>
      <c r="DH7" s="39"/>
      <c r="DI7" s="39"/>
      <c r="DJ7" s="39"/>
      <c r="DK7" s="39"/>
      <c r="DL7" s="39"/>
      <c r="DM7" s="39"/>
      <c r="DN7" s="39"/>
      <c r="DO7" s="39"/>
      <c r="DP7" s="39"/>
      <c r="DQ7" s="39"/>
      <c r="DR7" s="39"/>
      <c r="DS7" s="39"/>
      <c r="DT7" s="39"/>
      <c r="DU7" s="39"/>
      <c r="DV7" s="39"/>
      <c r="DW7" s="39"/>
      <c r="DX7" s="39"/>
      <c r="DY7" s="39"/>
      <c r="DZ7" s="39"/>
      <c r="EA7" s="39"/>
      <c r="EB7" s="39"/>
      <c r="EC7" s="39"/>
      <c r="ED7" s="39">
        <v>0.64</v>
      </c>
      <c r="EE7" s="39">
        <v>0</v>
      </c>
      <c r="EF7" s="39">
        <v>0.45</v>
      </c>
      <c r="EG7" s="39">
        <v>0.46</v>
      </c>
      <c r="EH7" s="39">
        <v>0</v>
      </c>
      <c r="EI7" s="39">
        <v>0.65</v>
      </c>
      <c r="EJ7" s="39">
        <v>0.53</v>
      </c>
      <c r="EK7" s="39">
        <v>0.72</v>
      </c>
      <c r="EL7" s="39">
        <v>0.53</v>
      </c>
      <c r="EM7" s="39">
        <v>0.71</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109</v>
      </c>
    </row>
    <row r="12" spans="1:144" x14ac:dyDescent="0.15">
      <c r="B12">
        <v>1</v>
      </c>
      <c r="C12">
        <v>1</v>
      </c>
      <c r="D12">
        <v>1</v>
      </c>
      <c r="E12">
        <v>1</v>
      </c>
      <c r="F12">
        <v>1</v>
      </c>
      <c r="G12" t="s">
        <v>110</v>
      </c>
    </row>
    <row r="13" spans="1:144" x14ac:dyDescent="0.15">
      <c r="B13" t="s">
        <v>111</v>
      </c>
      <c r="C13" t="s">
        <v>112</v>
      </c>
      <c r="D13" t="s">
        <v>113</v>
      </c>
      <c r="E13" t="s">
        <v>111</v>
      </c>
      <c r="F13" t="s">
        <v>114</v>
      </c>
      <c r="G13" t="s">
        <v>115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133019</cp:lastModifiedBy>
  <cp:lastPrinted>2021-02-08T01:28:42Z</cp:lastPrinted>
  <dcterms:created xsi:type="dcterms:W3CDTF">2020-12-04T02:21:29Z</dcterms:created>
  <dcterms:modified xsi:type="dcterms:W3CDTF">2021-02-08T01:28:43Z</dcterms:modified>
  <cp:category/>
</cp:coreProperties>
</file>