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4 湯浅町\"/>
    </mc:Choice>
  </mc:AlternateContent>
  <workbookProtection workbookAlgorithmName="SHA-512" workbookHashValue="QhKOH4U8+JT23QKXYWo6WTL+qHOElMVGQr88XXxK72Tk22thPb9d3KalD7jYaWdGQdLCfY48Dk20JrKmZo002g==" workbookSaltValue="qVhy5L87tzozVrf8/8rD5w==" workbookSpinCount="100000" lockStructure="1"/>
  <bookViews>
    <workbookView xWindow="-120" yWindow="-120" windowWidth="29040" windowHeight="158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I86" i="4"/>
  <c r="H86" i="4"/>
  <c r="E86" i="4"/>
  <c r="BB10" i="4"/>
  <c r="AT10" i="4"/>
  <c r="AL10" i="4"/>
  <c r="AD10" i="4"/>
  <c r="P10" i="4"/>
  <c r="I10" i="4"/>
  <c r="B10" i="4"/>
  <c r="BB8" i="4"/>
  <c r="AT8" i="4"/>
  <c r="AL8" i="4"/>
  <c r="AD8" i="4"/>
  <c r="P8" i="4"/>
  <c r="I8" i="4"/>
  <c r="B6"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<sst xmlns="http://schemas.openxmlformats.org/spreadsheetml/2006/main" count="236" uniqueCount="122">
  <si>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</si>
  <si>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</si>
  <si>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</si>
  <si>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</si>
  <si>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</si>
  <si>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</si>
  <si>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</si>
  <si>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</si>
  <si>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</si>
  <si>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</si>
  <si>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</si>
  <si>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</si>
  <si>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</si>
  <si>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</si>
  <si>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</si>
  <si>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</si>
  <si>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</si>
  <si>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</si>
  <si>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</si>
  <si>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</si>
  <si>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</si>
  <si>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</si>
  <si>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</si>
  <si>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</si>
  <si>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</si>
  <si>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</si>
  <si>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</si>
  <si>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</si>
  <si>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</si>
  <si>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</si>
  <si>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</si>
  <si>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</si>
  <si>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</si>
  <si>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</si>
  <si>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</si>
  <si>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</si>
  <si>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</si>
  <si>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</si>
  <si>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</si>
  <si>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</si>
  <si>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</si>
  <si>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</si>
  <si>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</si>
  <si>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</si>
  <si>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</si>
  <si>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</si>
  <si>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</si>
  <si>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</si>
  <si>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</si>
  <si>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</si>
  <si>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</si>
  <si>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</si>
  <si>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</si>
  <si>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</si>
  <si>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</si>
  <si>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</si>
  <si>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</si>
  <si>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</si>
  <si>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</si>
  <si>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</si>
  <si>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</si>
  <si>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</si>
  <si>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</si>
  <si>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</si>
  <si>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</si>
  <si>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</si>
  <si>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</si>
  <si>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</si>
  <si>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</si>
  <si>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</si>
  <si>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</si>
  <si>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</si>
  <si>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</si>
  <si>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</si>
  <si>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</si>
  <si>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</si>
  <si>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</si>
  <si>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</si>
  <si>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</si>
  <si>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</si>
  <si>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</si>
  <si>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</si>
  <si>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</si>
  <si>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</si>
  <si>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</si>
  <si>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</si>
  <si>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</si>
  <si>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</si>
  <si>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</si>
  <si>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</si>
  <si>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</si>
  <si>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</si>
  <si>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</si>
  <si>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</si>
  <si>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</si>
  <si>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</si>
  <si>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</si>
  <si>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</si>
  <si>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</si>
  <si>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</si>
  <si>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</si>
  <si>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</si>
  <si>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</si>
  <si>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</si>
  <si>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</si>
  <si>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</si>
  <si>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</si>
  <si>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</si>
  <si>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</si>
  <si>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</si>
  <si>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</si>
  <si>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</si>
  <si>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</si>
  <si>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</si>
  <si>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</si>
  <si>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</si>
  <si>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</si>
  <si>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</si>
  <si>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</si>
  <si>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接続率が向上しないため料金収入が伸びず、一方で修繕等に係る維持管理費が増額となったため、経費回収率は昨年度より減少し、汚水処理原価は平均値の1.4倍で前年度より増額となった。収益的収支比率は50％程度で変動しているが、総費用に対して不足する収入を一般会計からの繰入金に頼っており、維持管理費が増大している分、一般会計への負担が大きくなっている。</t>
    <rPh sb="0" eb="2">
      <t>セツゾク</t>
    </rPh>
    <rPh sb="2" eb="3">
      <t>リツ</t>
    </rPh>
    <rPh sb="4" eb="6">
      <t>コウジョウ</t>
    </rPh>
    <rPh sb="11" eb="13">
      <t>リョウキン</t>
    </rPh>
    <rPh sb="13" eb="15">
      <t>シュウニュウ</t>
    </rPh>
    <rPh sb="16" eb="17">
      <t>ノ</t>
    </rPh>
    <rPh sb="20" eb="22">
      <t>イッポウ</t>
    </rPh>
    <rPh sb="23" eb="25">
      <t>シュウゼン</t>
    </rPh>
    <rPh sb="25" eb="26">
      <t>トウ</t>
    </rPh>
    <rPh sb="27" eb="28">
      <t>カカ</t>
    </rPh>
    <rPh sb="29" eb="31">
      <t>イジ</t>
    </rPh>
    <rPh sb="31" eb="34">
      <t>カンリヒ</t>
    </rPh>
    <rPh sb="35" eb="37">
      <t>ゾウガク</t>
    </rPh>
    <rPh sb="44" eb="46">
      <t>ケイヒ</t>
    </rPh>
    <rPh sb="46" eb="49">
      <t>カイシュウリツ</t>
    </rPh>
    <rPh sb="50" eb="53">
      <t>サクネンド</t>
    </rPh>
    <rPh sb="55" eb="57">
      <t>ゲンショウ</t>
    </rPh>
    <rPh sb="59" eb="61">
      <t>オスイ</t>
    </rPh>
    <rPh sb="61" eb="63">
      <t>ショリ</t>
    </rPh>
    <rPh sb="63" eb="65">
      <t>ゲンカ</t>
    </rPh>
    <rPh sb="66" eb="69">
      <t>ヘイキンチ</t>
    </rPh>
    <rPh sb="73" eb="74">
      <t>バイ</t>
    </rPh>
    <rPh sb="75" eb="78">
      <t>ゼンネンド</t>
    </rPh>
    <rPh sb="80" eb="82">
      <t>ゾウガク</t>
    </rPh>
    <rPh sb="87" eb="90">
      <t>シュウエキテキ</t>
    </rPh>
    <rPh sb="90" eb="92">
      <t>シュウシ</t>
    </rPh>
    <rPh sb="92" eb="94">
      <t>ヒリツ</t>
    </rPh>
    <rPh sb="98" eb="100">
      <t>テイド</t>
    </rPh>
    <rPh sb="101" eb="103">
      <t>ヘンドウ</t>
    </rPh>
    <rPh sb="113" eb="114">
      <t>タイ</t>
    </rPh>
    <rPh sb="116" eb="118">
      <t>フソク</t>
    </rPh>
    <rPh sb="120" eb="122">
      <t>シュウニュウ</t>
    </rPh>
    <rPh sb="123" eb="125">
      <t>イッパン</t>
    </rPh>
    <rPh sb="125" eb="127">
      <t>カイケイ</t>
    </rPh>
    <rPh sb="130" eb="133">
      <t>クリイレキン</t>
    </rPh>
    <rPh sb="134" eb="135">
      <t>タヨ</t>
    </rPh>
    <rPh sb="140" eb="142">
      <t>イジ</t>
    </rPh>
    <rPh sb="142" eb="145">
      <t>カンリヒ</t>
    </rPh>
    <rPh sb="146" eb="148">
      <t>ゾウダイ</t>
    </rPh>
    <rPh sb="152" eb="153">
      <t>ブン</t>
    </rPh>
    <rPh sb="154" eb="156">
      <t>イッパン</t>
    </rPh>
    <rPh sb="156" eb="158">
      <t>カイケイ</t>
    </rPh>
    <rPh sb="160" eb="162">
      <t>フタン</t>
    </rPh>
    <rPh sb="163" eb="164">
      <t>オオ</t>
    </rPh>
    <phoneticPr fontId="4"/>
  </si>
  <si>
    <t>料金収入が伸び悩む中、維持管理に係る経費が経営を圧迫しており、今後も劇的な改善は期待できない。来年度以降は国の要請にある公営企業会計の適用を進め経営戦略の策定、機能診断に基づく最適整備構想の策定、計画的な施設設備の更新を実施していく。</t>
    <rPh sb="0" eb="2">
      <t>リョウキン</t>
    </rPh>
    <rPh sb="2" eb="4">
      <t>シュウニュウ</t>
    </rPh>
    <rPh sb="5" eb="6">
      <t>ノ</t>
    </rPh>
    <rPh sb="7" eb="8">
      <t>ナヤ</t>
    </rPh>
    <rPh sb="9" eb="10">
      <t>ナカ</t>
    </rPh>
    <rPh sb="11" eb="13">
      <t>イジ</t>
    </rPh>
    <rPh sb="13" eb="15">
      <t>カンリ</t>
    </rPh>
    <rPh sb="16" eb="17">
      <t>カカ</t>
    </rPh>
    <rPh sb="18" eb="20">
      <t>ケイヒ</t>
    </rPh>
    <rPh sb="21" eb="23">
      <t>ケイエイ</t>
    </rPh>
    <rPh sb="24" eb="26">
      <t>アッパク</t>
    </rPh>
    <rPh sb="31" eb="33">
      <t>コンゴ</t>
    </rPh>
    <rPh sb="34" eb="36">
      <t>ゲキテキ</t>
    </rPh>
    <rPh sb="37" eb="39">
      <t>カイゼン</t>
    </rPh>
    <rPh sb="40" eb="42">
      <t>キタイ</t>
    </rPh>
    <rPh sb="47" eb="50">
      <t>ライネンド</t>
    </rPh>
    <rPh sb="50" eb="52">
      <t>イコウ</t>
    </rPh>
    <rPh sb="53" eb="54">
      <t>クニ</t>
    </rPh>
    <rPh sb="54" eb="55">
      <t>ケイコク</t>
    </rPh>
    <rPh sb="55" eb="57">
      <t>ヨウセイ</t>
    </rPh>
    <rPh sb="60" eb="62">
      <t>コウエイ</t>
    </rPh>
    <rPh sb="62" eb="64">
      <t>キギョウ</t>
    </rPh>
    <rPh sb="64" eb="66">
      <t>カイケイ</t>
    </rPh>
    <rPh sb="67" eb="69">
      <t>テキヨウ</t>
    </rPh>
    <rPh sb="70" eb="71">
      <t>スス</t>
    </rPh>
    <rPh sb="72" eb="74">
      <t>ケイエイ</t>
    </rPh>
    <rPh sb="74" eb="76">
      <t>センリャク</t>
    </rPh>
    <rPh sb="77" eb="79">
      <t>サクテイ</t>
    </rPh>
    <rPh sb="80" eb="82">
      <t>キノウ</t>
    </rPh>
    <rPh sb="82" eb="84">
      <t>シンダン</t>
    </rPh>
    <rPh sb="85" eb="86">
      <t>モト</t>
    </rPh>
    <rPh sb="88" eb="90">
      <t>サイテキ</t>
    </rPh>
    <rPh sb="90" eb="92">
      <t>セイビ</t>
    </rPh>
    <rPh sb="92" eb="94">
      <t>コウソウ</t>
    </rPh>
    <rPh sb="95" eb="97">
      <t>サクテイ</t>
    </rPh>
    <rPh sb="98" eb="101">
      <t>ケイカクテキ</t>
    </rPh>
    <rPh sb="102" eb="104">
      <t>シセツ</t>
    </rPh>
    <rPh sb="104" eb="106">
      <t>セツビ</t>
    </rPh>
    <rPh sb="107" eb="109">
      <t>コウシン</t>
    </rPh>
    <rPh sb="110" eb="112">
      <t>ジッシ</t>
    </rPh>
    <phoneticPr fontId="4"/>
  </si>
  <si>
    <t>供用開始後15年が経過し、施設及び設備の修繕・更新に係る費用が増加傾向にある。今後も修繕に係る経費の増加が見込まれるため、計画的な更新による維持管理が必要であると考えている。</t>
    <rPh sb="0" eb="2">
      <t>キョウヨウ</t>
    </rPh>
    <rPh sb="2" eb="5">
      <t>カイシゴ</t>
    </rPh>
    <rPh sb="7" eb="8">
      <t>ネン</t>
    </rPh>
    <rPh sb="9" eb="11">
      <t>ケイカ</t>
    </rPh>
    <rPh sb="13" eb="15">
      <t>シセツ</t>
    </rPh>
    <rPh sb="15" eb="16">
      <t>オヨ</t>
    </rPh>
    <rPh sb="17" eb="19">
      <t>セツビ</t>
    </rPh>
    <rPh sb="20" eb="22">
      <t>シュウゼン</t>
    </rPh>
    <rPh sb="23" eb="25">
      <t>コウシン</t>
    </rPh>
    <rPh sb="26" eb="27">
      <t>カカ</t>
    </rPh>
    <rPh sb="28" eb="30">
      <t>ヒヨウ</t>
    </rPh>
    <rPh sb="31" eb="33">
      <t>ゾウカ</t>
    </rPh>
    <rPh sb="33" eb="35">
      <t>ケイコウ</t>
    </rPh>
    <rPh sb="39" eb="41">
      <t>コンゴ</t>
    </rPh>
    <rPh sb="42" eb="44">
      <t>シュウゼン</t>
    </rPh>
    <rPh sb="45" eb="46">
      <t>カカ</t>
    </rPh>
    <rPh sb="47" eb="49">
      <t>ケイヒ</t>
    </rPh>
    <rPh sb="50" eb="52">
      <t>ゾウカ</t>
    </rPh>
    <rPh sb="53" eb="55">
      <t>ミコ</t>
    </rPh>
    <rPh sb="61" eb="64">
      <t>ケイカクテキ</t>
    </rPh>
    <rPh sb="65" eb="67">
      <t>コウシン</t>
    </rPh>
    <rPh sb="70" eb="72">
      <t>イジ</t>
    </rPh>
    <rPh sb="72" eb="74">
      <t>カンリ</t>
    </rPh>
    <rPh sb="75" eb="77">
      <t>ヒツヨウ</t>
    </rPh>
    <rPh sb="81" eb="8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</si>
</sst>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0A-4CC7-821B-1C53C066526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formatCode="#,##0.00;&quot;△&quot;#,##0.00">
                  <c:v>0</c:v>
                </c:pt>
              </c:numCache>
            </c:numRef>
          </c:val>
          <c:smooth val="0"/>
          <c:extLst>
            <c:ext xmlns:c16="http://schemas.microsoft.com/office/drawing/2014/chart" uri="{C3380CC4-5D6E-409C-BE32-E72D297353CC}">
              <c16:uniqueId val="{00000001-6F0A-4CC7-821B-1C53C066526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54E-40E4-AF42-52140DED752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42.33</c:v>
                </c:pt>
              </c:numCache>
            </c:numRef>
          </c:val>
          <c:smooth val="0"/>
          <c:extLst>
            <c:ext xmlns:c16="http://schemas.microsoft.com/office/drawing/2014/chart" uri="{C3380CC4-5D6E-409C-BE32-E72D297353CC}">
              <c16:uniqueId val="{00000001-654E-40E4-AF42-52140DED752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46.5</c:v>
                </c:pt>
                <c:pt idx="1">
                  <c:v>47.1</c:v>
                </c:pt>
                <c:pt idx="2">
                  <c:v>46.21</c:v>
                </c:pt>
                <c:pt idx="3">
                  <c:v>46.28</c:v>
                </c:pt>
                <c:pt idx="4">
                  <c:v>45.35</c:v>
                </c:pt>
              </c:numCache>
            </c:numRef>
          </c:val>
          <c:extLst>
            <c:ext xmlns:c16="http://schemas.microsoft.com/office/drawing/2014/chart" uri="{C3380CC4-5D6E-409C-BE32-E72D297353CC}">
              <c16:uniqueId val="{00000000-AD6A-4848-9463-12E9C5AB0ED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62.5</c:v>
                </c:pt>
              </c:numCache>
            </c:numRef>
          </c:val>
          <c:smooth val="0"/>
          <c:extLst>
            <c:ext xmlns:c16="http://schemas.microsoft.com/office/drawing/2014/chart" uri="{C3380CC4-5D6E-409C-BE32-E72D297353CC}">
              <c16:uniqueId val="{00000001-AD6A-4848-9463-12E9C5AB0ED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60.61</c:v>
                </c:pt>
                <c:pt idx="1">
                  <c:v>58.89</c:v>
                </c:pt>
                <c:pt idx="2">
                  <c:v>52.09</c:v>
                </c:pt>
                <c:pt idx="3">
                  <c:v>53.35</c:v>
                </c:pt>
                <c:pt idx="4">
                  <c:v>55.43</c:v>
                </c:pt>
              </c:numCache>
            </c:numRef>
          </c:val>
          <c:extLst>
            <c:ext xmlns:c16="http://schemas.microsoft.com/office/drawing/2014/chart" uri="{C3380CC4-5D6E-409C-BE32-E72D297353CC}">
              <c16:uniqueId val="{00000000-A2C1-46A1-8A0D-0A6C37B64F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C1-46A1-8A0D-0A6C37B64F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54-466D-AB43-516892E9ECE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54-466D-AB43-516892E9ECE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8E-4A48-B38A-C1429B61D0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8E-4A48-B38A-C1429B61D0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B1-4EA0-B894-0F852EDF0BC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B1-4EA0-B894-0F852EDF0BC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FC-457B-9370-FB8EEED7AA3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FC-457B-9370-FB8EEED7AA3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803.7</c:v>
                </c:pt>
                <c:pt idx="1">
                  <c:v>704.24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841-4E89-B3FE-F2FF7FF1245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673.08</c:v>
                </c:pt>
              </c:numCache>
            </c:numRef>
          </c:val>
          <c:smooth val="0"/>
          <c:extLst>
            <c:ext xmlns:c16="http://schemas.microsoft.com/office/drawing/2014/chart" uri="{C3380CC4-5D6E-409C-BE32-E72D297353CC}">
              <c16:uniqueId val="{00000001-0841-4E89-B3FE-F2FF7FF1245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16.36</c:v>
                </c:pt>
                <c:pt idx="1">
                  <c:v>15.45</c:v>
                </c:pt>
                <c:pt idx="2">
                  <c:v>45.84</c:v>
                </c:pt>
                <c:pt idx="3">
                  <c:v>41.06</c:v>
                </c:pt>
                <c:pt idx="4">
                  <c:v>35.479999999999997</c:v>
                </c:pt>
              </c:numCache>
            </c:numRef>
          </c:val>
          <c:extLst>
            <c:ext xmlns:c16="http://schemas.microsoft.com/office/drawing/2014/chart" uri="{C3380CC4-5D6E-409C-BE32-E72D297353CC}">
              <c16:uniqueId val="{00000000-F9C9-4BD6-9136-707BD2D3C2D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42.44</c:v>
                </c:pt>
              </c:numCache>
            </c:numRef>
          </c:val>
          <c:smooth val="0"/>
          <c:extLst>
            <c:ext xmlns:c16="http://schemas.microsoft.com/office/drawing/2014/chart" uri="{C3380CC4-5D6E-409C-BE32-E72D297353CC}">
              <c16:uniqueId val="{00000001-F9C9-4BD6-9136-707BD2D3C2D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872.87</c:v>
                </c:pt>
                <c:pt idx="1">
                  <c:v>934.62</c:v>
                </c:pt>
                <c:pt idx="2">
                  <c:v>322.3</c:v>
                </c:pt>
                <c:pt idx="3">
                  <c:v>351.74</c:v>
                </c:pt>
                <c:pt idx="4">
                  <c:v>403.23</c:v>
                </c:pt>
              </c:numCache>
            </c:numRef>
          </c:val>
          <c:extLst>
            <c:ext xmlns:c16="http://schemas.microsoft.com/office/drawing/2014/chart" uri="{C3380CC4-5D6E-409C-BE32-E72D297353CC}">
              <c16:uniqueId val="{00000000-50B8-466D-960D-9D6DE3AA30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284.54000000000002</c:v>
                </c:pt>
              </c:numCache>
            </c:numRef>
          </c:val>
          <c:smooth val="0"/>
          <c:extLst>
            <c:ext xmlns:c16="http://schemas.microsoft.com/office/drawing/2014/chart" uri="{C3380CC4-5D6E-409C-BE32-E72D297353CC}">
              <c16:uniqueId val="{00000001-50B8-466D-960D-9D6DE3AA30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湯浅町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F3</v>
      </c>
      <c r="X8" s="49"/>
      <c r="Y8" s="49"/>
      <c r="Z8" s="49"/>
      <c r="AA8" s="49"/>
      <c r="AB8" s="49"/>
      <c r="AC8" s="49"/>
      <c r="AD8" s="50" t="str">
        <f>データ!$M$6</f>
        <v>非設置</v>
      </c>
      <c r="AE8" s="50"/>
      <c r="AF8" s="50"/>
      <c r="AG8" s="50"/>
      <c r="AH8" s="50"/>
      <c r="AI8" s="50"/>
      <c r="AJ8" s="50"/>
      <c r="AK8" s="3"/>
      <c r="AL8" s="51">
        <f>データ!S6</f>
        <v>11869</v>
      </c>
      <c r="AM8" s="51"/>
      <c r="AN8" s="51"/>
      <c r="AO8" s="51"/>
      <c r="AP8" s="51"/>
      <c r="AQ8" s="51"/>
      <c r="AR8" s="51"/>
      <c r="AS8" s="51"/>
      <c r="AT8" s="46">
        <f>データ!T6</f>
        <v>20.79</v>
      </c>
      <c r="AU8" s="46"/>
      <c r="AV8" s="46"/>
      <c r="AW8" s="46"/>
      <c r="AX8" s="46"/>
      <c r="AY8" s="46"/>
      <c r="AZ8" s="46"/>
      <c r="BA8" s="46"/>
      <c r="BB8" s="46">
        <f>データ!U6</f>
        <v>570.9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8.1999999999999993</v>
      </c>
      <c r="Q10" s="46"/>
      <c r="R10" s="46"/>
      <c r="S10" s="46"/>
      <c r="T10" s="46"/>
      <c r="U10" s="46"/>
      <c r="V10" s="46"/>
      <c r="W10" s="46">
        <f>データ!Q6</f>
        <v>100</v>
      </c>
      <c r="X10" s="46"/>
      <c r="Y10" s="46"/>
      <c r="Z10" s="46"/>
      <c r="AA10" s="46"/>
      <c r="AB10" s="46"/>
      <c r="AC10" s="46"/>
      <c r="AD10" s="51">
        <f>データ!R6</f>
        <v>3570</v>
      </c>
      <c r="AE10" s="51"/>
      <c r="AF10" s="51"/>
      <c r="AG10" s="51"/>
      <c r="AH10" s="51"/>
      <c r="AI10" s="51"/>
      <c r="AJ10" s="51"/>
      <c r="AK10" s="2"/>
      <c r="AL10" s="51">
        <f>データ!V6</f>
        <v>968</v>
      </c>
      <c r="AM10" s="51"/>
      <c r="AN10" s="51"/>
      <c r="AO10" s="51"/>
      <c r="AP10" s="51"/>
      <c r="AQ10" s="51"/>
      <c r="AR10" s="51"/>
      <c r="AS10" s="51"/>
      <c r="AT10" s="46">
        <f>データ!W6</f>
        <v>0.24</v>
      </c>
      <c r="AU10" s="46"/>
      <c r="AV10" s="46"/>
      <c r="AW10" s="46"/>
      <c r="AX10" s="46"/>
      <c r="AY10" s="46"/>
      <c r="AZ10" s="46"/>
      <c r="BA10" s="46"/>
      <c r="BB10" s="46">
        <f>データ!X6</f>
        <v>4033.33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121</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Mo0X8PXp3q3MLkg9kmgTKEL/FTX3W22k5qWQ5RnGy2RGw2RIffyupb1yqsRljy1QbOv9o9g0kvlcaMpOXHSQ8g==" saltValue="NsDYWTOwQWXMRCNY3Dtj6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303615</v>
      </c>
      <c r="D6" s="33">
        <f t="shared" si="3"/>
        <v>47</v>
      </c>
      <c r="E6" s="33">
        <f t="shared" si="3"/>
        <v>17</v>
      </c>
      <c r="F6" s="33">
        <f t="shared" si="3"/>
        <v>5</v>
      </c>
      <c r="G6" s="33">
        <f t="shared" si="3"/>
        <v>0</v>
      </c>
      <c r="H6" s="33" t="str">
        <f t="shared" si="3"/>
        <v>和歌山県　湯浅町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8.1999999999999993</v>
      </c>
      <c r="Q6" s="34">
        <f t="shared" si="3"/>
        <v>100</v>
      </c>
      <c r="R6" s="34">
        <f t="shared" si="3"/>
        <v>3570</v>
      </c>
      <c r="S6" s="34">
        <f t="shared" si="3"/>
        <v>11869</v>
      </c>
      <c r="T6" s="34">
        <f t="shared" si="3"/>
        <v>20.79</v>
      </c>
      <c r="U6" s="34">
        <f t="shared" si="3"/>
        <v>570.9</v>
      </c>
      <c r="V6" s="34">
        <f t="shared" si="3"/>
        <v>968</v>
      </c>
      <c r="W6" s="34">
        <f t="shared" si="3"/>
        <v>0.24</v>
      </c>
      <c r="X6" s="34">
        <f t="shared" si="3"/>
        <v>4033.33</v>
      </c>
      <c r="Y6" s="35">
        <f>IF(Y7="",NA(),Y7)</f>
        <v>60.61</v>
      </c>
      <c r="Z6" s="35">
        <f t="shared" ref="Z6:AH6" si="4">IF(Z7="",NA(),Z7)</f>
        <v>58.89</v>
      </c>
      <c r="AA6" s="35">
        <f t="shared" si="4"/>
        <v>52.09</v>
      </c>
      <c r="AB6" s="35">
        <f t="shared" si="4"/>
        <v>53.35</v>
      </c>
      <c r="AC6" s="35">
        <f t="shared" si="4"/>
        <v>55.43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803.7</v>
      </c>
      <c r="BG6" s="35">
        <f t="shared" ref="BG6:BO6" si="7">IF(BG7="",NA(),BG7)</f>
        <v>704.24</v>
      </c>
      <c r="BH6" s="34">
        <f t="shared" si="7"/>
        <v>0</v>
      </c>
      <c r="BI6" s="34">
        <f t="shared" si="7"/>
        <v>0</v>
      </c>
      <c r="BJ6" s="34">
        <f t="shared" si="7"/>
        <v>0</v>
      </c>
      <c r="BK6" s="35">
        <f t="shared" si="7"/>
        <v>979.89</v>
      </c>
      <c r="BL6" s="35">
        <f t="shared" si="7"/>
        <v>1051.43</v>
      </c>
      <c r="BM6" s="35">
        <f t="shared" si="7"/>
        <v>982.29</v>
      </c>
      <c r="BN6" s="35">
        <f t="shared" si="7"/>
        <v>713.28</v>
      </c>
      <c r="BO6" s="35">
        <f t="shared" si="7"/>
        <v>673.08</v>
      </c>
      <c r="BP6" s="34" t="str">
        <f>IF(BP7="","",IF(BP7="-","【-】","【"&amp;SUBSTITUTE(TEXT(BP7,"#,##0.00"),"-","△")&amp;"】"))</f>
        <v>【765.47】</v>
      </c>
      <c r="BQ6" s="35">
        <f>IF(BQ7="",NA(),BQ7)</f>
        <v>16.36</v>
      </c>
      <c r="BR6" s="35">
        <f t="shared" ref="BR6:BZ6" si="8">IF(BR7="",NA(),BR7)</f>
        <v>15.45</v>
      </c>
      <c r="BS6" s="35">
        <f t="shared" si="8"/>
        <v>45.84</v>
      </c>
      <c r="BT6" s="35">
        <f t="shared" si="8"/>
        <v>41.06</v>
      </c>
      <c r="BU6" s="35">
        <f t="shared" si="8"/>
        <v>35.479999999999997</v>
      </c>
      <c r="BV6" s="35">
        <f t="shared" si="8"/>
        <v>41.34</v>
      </c>
      <c r="BW6" s="35">
        <f t="shared" si="8"/>
        <v>40.06</v>
      </c>
      <c r="BX6" s="35">
        <f t="shared" si="8"/>
        <v>41.25</v>
      </c>
      <c r="BY6" s="35">
        <f t="shared" si="8"/>
        <v>40.75</v>
      </c>
      <c r="BZ6" s="35">
        <f t="shared" si="8"/>
        <v>42.44</v>
      </c>
      <c r="CA6" s="34" t="str">
        <f>IF(CA7="","",IF(CA7="-","【-】","【"&amp;SUBSTITUTE(TEXT(CA7,"#,##0.00"),"-","△")&amp;"】"))</f>
        <v>【59.59】</v>
      </c>
      <c r="CB6" s="35">
        <f>IF(CB7="",NA(),CB7)</f>
        <v>872.87</v>
      </c>
      <c r="CC6" s="35">
        <f t="shared" ref="CC6:CK6" si="9">IF(CC7="",NA(),CC7)</f>
        <v>934.62</v>
      </c>
      <c r="CD6" s="35">
        <f t="shared" si="9"/>
        <v>322.3</v>
      </c>
      <c r="CE6" s="35">
        <f t="shared" si="9"/>
        <v>351.74</v>
      </c>
      <c r="CF6" s="35">
        <f t="shared" si="9"/>
        <v>403.23</v>
      </c>
      <c r="CG6" s="35">
        <f t="shared" si="9"/>
        <v>357.49</v>
      </c>
      <c r="CH6" s="35">
        <f t="shared" si="9"/>
        <v>355.22</v>
      </c>
      <c r="CI6" s="35">
        <f t="shared" si="9"/>
        <v>334.48</v>
      </c>
      <c r="CJ6" s="35">
        <f t="shared" si="9"/>
        <v>311.70999999999998</v>
      </c>
      <c r="CK6" s="35">
        <f t="shared" si="9"/>
        <v>284.54000000000002</v>
      </c>
      <c r="CL6" s="34" t="str">
        <f>IF(CL7="","",IF(CL7="-","【-】","【"&amp;SUBSTITUTE(TEXT(CL7,"#,##0.00"),"-","△")&amp;"】"))</f>
        <v>【257.86】</v>
      </c>
      <c r="CM6" s="35">
        <f>IF(CM7="",NA(),CM7)</f>
        <v>100</v>
      </c>
      <c r="CN6" s="35">
        <f t="shared" ref="CN6:CV6" si="10">IF(CN7="",NA(),CN7)</f>
        <v>100</v>
      </c>
      <c r="CO6" s="35">
        <f t="shared" si="10"/>
        <v>100</v>
      </c>
      <c r="CP6" s="35">
        <f t="shared" si="10"/>
        <v>100</v>
      </c>
      <c r="CQ6" s="35">
        <f t="shared" si="10"/>
        <v>100</v>
      </c>
      <c r="CR6" s="35">
        <f t="shared" si="10"/>
        <v>44.69</v>
      </c>
      <c r="CS6" s="35">
        <f t="shared" si="10"/>
        <v>42.84</v>
      </c>
      <c r="CT6" s="35">
        <f t="shared" si="10"/>
        <v>40.93</v>
      </c>
      <c r="CU6" s="35">
        <f t="shared" si="10"/>
        <v>43.38</v>
      </c>
      <c r="CV6" s="35">
        <f t="shared" si="10"/>
        <v>42.33</v>
      </c>
      <c r="CW6" s="34" t="str">
        <f>IF(CW7="","",IF(CW7="-","【-】","【"&amp;SUBSTITUTE(TEXT(CW7,"#,##0.00"),"-","△")&amp;"】"))</f>
        <v>【51.30】</v>
      </c>
      <c r="CX6" s="35">
        <f>IF(CX7="",NA(),CX7)</f>
        <v>46.5</v>
      </c>
      <c r="CY6" s="35">
        <f t="shared" ref="CY6:DG6" si="11">IF(CY7="",NA(),CY7)</f>
        <v>47.1</v>
      </c>
      <c r="CZ6" s="35">
        <f t="shared" si="11"/>
        <v>46.21</v>
      </c>
      <c r="DA6" s="35">
        <f t="shared" si="11"/>
        <v>46.28</v>
      </c>
      <c r="DB6" s="35">
        <f t="shared" si="11"/>
        <v>45.35</v>
      </c>
      <c r="DC6" s="35">
        <f t="shared" si="11"/>
        <v>69.67</v>
      </c>
      <c r="DD6" s="35">
        <f t="shared" si="11"/>
        <v>66.3</v>
      </c>
      <c r="DE6" s="35">
        <f t="shared" si="11"/>
        <v>62.73</v>
      </c>
      <c r="DF6" s="35">
        <f t="shared" si="11"/>
        <v>62.02</v>
      </c>
      <c r="DG6" s="35">
        <f t="shared" si="11"/>
        <v>62.5</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0.04</v>
      </c>
      <c r="EN6" s="34">
        <f t="shared" si="14"/>
        <v>0</v>
      </c>
      <c r="EO6" s="34" t="str">
        <f>IF(EO7="","",IF(EO7="-","【-】","【"&amp;SUBSTITUTE(TEXT(EO7,"#,##0.00"),"-","△")&amp;"】"))</f>
        <v>【0.02】</v>
      </c>
    </row>
    <row r="7" spans="1:145" s="36" customFormat="1" x14ac:dyDescent="0.15">
      <c r="A7" s="28"/>
      <c r="B7" s="37">
        <v>2019</v>
      </c>
      <c r="C7" s="37">
        <v>303615</v>
      </c>
      <c r="D7" s="37">
        <v>47</v>
      </c>
      <c r="E7" s="37">
        <v>17</v>
      </c>
      <c r="F7" s="37">
        <v>5</v>
      </c>
      <c r="G7" s="37">
        <v>0</v>
      </c>
      <c r="H7" s="37" t="s">
        <v>99</v>
      </c>
      <c r="I7" s="37" t="s">
        <v>100</v>
      </c>
      <c r="J7" s="37" t="s">
        <v>101</v>
      </c>
      <c r="K7" s="37" t="s">
        <v>102</v>
      </c>
      <c r="L7" s="37" t="s">
        <v>103</v>
      </c>
      <c r="M7" s="37" t="s">
        <v>104</v>
      </c>
      <c r="N7" s="38" t="s">
        <v>105</v>
      </c>
      <c r="O7" s="38" t="s">
        <v>106</v>
      </c>
      <c r="P7" s="38">
        <v>8.1999999999999993</v>
      </c>
      <c r="Q7" s="38">
        <v>100</v>
      </c>
      <c r="R7" s="38">
        <v>3570</v>
      </c>
      <c r="S7" s="38">
        <v>11869</v>
      </c>
      <c r="T7" s="38">
        <v>20.79</v>
      </c>
      <c r="U7" s="38">
        <v>570.9</v>
      </c>
      <c r="V7" s="38">
        <v>968</v>
      </c>
      <c r="W7" s="38">
        <v>0.24</v>
      </c>
      <c r="X7" s="38">
        <v>4033.33</v>
      </c>
      <c r="Y7" s="38">
        <v>60.61</v>
      </c>
      <c r="Z7" s="38">
        <v>58.89</v>
      </c>
      <c r="AA7" s="38">
        <v>52.09</v>
      </c>
      <c r="AB7" s="38">
        <v>53.35</v>
      </c>
      <c r="AC7" s="38">
        <v>55.43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803.7</v>
      </c>
      <c r="BG7" s="38">
        <v>704.24</v>
      </c>
      <c r="BH7" s="38">
        <v>0</v>
      </c>
      <c r="BI7" s="38">
        <v>0</v>
      </c>
      <c r="BJ7" s="38">
        <v>0</v>
      </c>
      <c r="BK7" s="38">
        <v>979.89</v>
      </c>
      <c r="BL7" s="38">
        <v>1051.43</v>
      </c>
      <c r="BM7" s="38">
        <v>982.29</v>
      </c>
      <c r="BN7" s="38">
        <v>713.28</v>
      </c>
      <c r="BO7" s="38">
        <v>673.08</v>
      </c>
      <c r="BP7" s="38">
        <v>765.47</v>
      </c>
      <c r="BQ7" s="38">
        <v>16.36</v>
      </c>
      <c r="BR7" s="38">
        <v>15.45</v>
      </c>
      <c r="BS7" s="38">
        <v>45.84</v>
      </c>
      <c r="BT7" s="38">
        <v>41.06</v>
      </c>
      <c r="BU7" s="38">
        <v>35.479999999999997</v>
      </c>
      <c r="BV7" s="38">
        <v>41.34</v>
      </c>
      <c r="BW7" s="38">
        <v>40.06</v>
      </c>
      <c r="BX7" s="38">
        <v>41.25</v>
      </c>
      <c r="BY7" s="38">
        <v>40.75</v>
      </c>
      <c r="BZ7" s="38">
        <v>42.44</v>
      </c>
      <c r="CA7" s="38">
        <v>59.59</v>
      </c>
      <c r="CB7" s="38">
        <v>872.87</v>
      </c>
      <c r="CC7" s="38">
        <v>934.62</v>
      </c>
      <c r="CD7" s="38">
        <v>322.3</v>
      </c>
      <c r="CE7" s="38">
        <v>351.74</v>
      </c>
      <c r="CF7" s="38">
        <v>403.23</v>
      </c>
      <c r="CG7" s="38">
        <v>357.49</v>
      </c>
      <c r="CH7" s="38">
        <v>355.22</v>
      </c>
      <c r="CI7" s="38">
        <v>334.48</v>
      </c>
      <c r="CJ7" s="38">
        <v>311.70999999999998</v>
      </c>
      <c r="CK7" s="38">
        <v>284.54000000000002</v>
      </c>
      <c r="CL7" s="38">
        <v>257.86</v>
      </c>
      <c r="CM7" s="38">
        <v>100</v>
      </c>
      <c r="CN7" s="38">
        <v>100</v>
      </c>
      <c r="CO7" s="38">
        <v>100</v>
      </c>
      <c r="CP7" s="38">
        <v>100</v>
      </c>
      <c r="CQ7" s="38">
        <v>100</v>
      </c>
      <c r="CR7" s="38">
        <v>44.69</v>
      </c>
      <c r="CS7" s="38">
        <v>42.84</v>
      </c>
      <c r="CT7" s="38">
        <v>40.93</v>
      </c>
      <c r="CU7" s="38">
        <v>43.38</v>
      </c>
      <c r="CV7" s="38">
        <v>42.33</v>
      </c>
      <c r="CW7" s="38">
        <v>51.3</v>
      </c>
      <c r="CX7" s="38">
        <v>46.5</v>
      </c>
      <c r="CY7" s="38">
        <v>47.1</v>
      </c>
      <c r="CZ7" s="38">
        <v>46.21</v>
      </c>
      <c r="DA7" s="38">
        <v>46.28</v>
      </c>
      <c r="DB7" s="38">
        <v>45.35</v>
      </c>
      <c r="DC7" s="38">
        <v>69.67</v>
      </c>
      <c r="DD7" s="38">
        <v>66.3</v>
      </c>
      <c r="DE7" s="38">
        <v>62.73</v>
      </c>
      <c r="DF7" s="38">
        <v>62.02</v>
      </c>
      <c r="DG7" s="38">
        <v>62.5</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0.04</v>
      </c>
      <c r="EN7" s="38">
        <v>0</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114</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2021-02-08T01:28:19Z</cp:lastPrinted>
  <dcterms:created xsi:type="dcterms:W3CDTF">2020-12-04T03:06:23Z</dcterms:created>
  <dcterms:modified xsi:type="dcterms:W3CDTF">2021-02-08T01:28:20Z</dcterms:modified>
  <cp:category/>
</cp:coreProperties>
</file>