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3 高野町\"/>
    </mc:Choice>
  </mc:AlternateContent>
  <workbookProtection workbookAlgorithmName="SHA-512" workbookHashValue="0Sxx/It2kkpI/kjxVlZr0cSo812PP8xea8VxZLE1zYLSO4FoACBa8hXssoyDErW+92lRuh4Z0z4hHXjLHgCGfQ==" workbookSaltValue="MZXS669xAGtzzFYK4Dg1c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P8"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<sst xmlns="http://schemas.openxmlformats.org/spreadsheetml/2006/main" count="247" uniqueCount="118">
  <si>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</si>
  <si>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</si>
  <si>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</si>
  <si>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</si>
  <si>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</si>
  <si>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</si>
  <si>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</si>
  <si>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</si>
  <si>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</si>
  <si>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</si>
  <si>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</si>
  <si>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</si>
  <si>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</si>
  <si>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</si>
  <si>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</si>
  <si>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</si>
  <si>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</si>
  <si>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</si>
  <si>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</si>
  <si>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</si>
  <si>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</si>
  <si>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</si>
  <si>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</si>
  <si>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</si>
  <si>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</si>
  <si>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</si>
  <si>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</si>
  <si>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</si>
  <si>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</si>
  <si>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</si>
  <si>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</si>
  <si>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</si>
  <si>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</si>
  <si>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</si>
  <si>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</si>
  <si>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</si>
  <si>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</si>
  <si>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</si>
  <si>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</si>
  <si>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</si>
  <si>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</si>
  <si>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</si>
  <si>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</si>
  <si>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</si>
  <si>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</si>
  <si>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</si>
  <si>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</si>
  <si>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</si>
  <si>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</si>
  <si>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</si>
  <si>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</si>
  <si>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</si>
  <si>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</si>
  <si>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</si>
  <si>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</si>
  <si>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</si>
  <si>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</si>
  <si>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</si>
  <si>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</si>
  <si>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</si>
  <si>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</si>
  <si>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</si>
  <si>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</si>
  <si>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</si>
  <si>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</si>
  <si>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</si>
  <si>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</si>
  <si>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</si>
  <si>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</si>
  <si>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</si>
  <si>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</si>
  <si>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</si>
  <si>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</si>
  <si>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</si>
  <si>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</si>
  <si>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</si>
  <si>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</si>
  <si>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</si>
  <si>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</si>
  <si>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</si>
  <si>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</si>
  <si>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</si>
  <si>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</si>
  <si>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</si>
  <si>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</si>
  <si>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</si>
  <si>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</si>
  <si>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</si>
  <si>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</si>
  <si>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</si>
  <si>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</si>
  <si>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</si>
  <si>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</si>
  <si>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</si>
  <si>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</si>
  <si>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</si>
  <si>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</si>
  <si>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</si>
  <si>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</si>
  <si>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</si>
  <si>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</si>
  <si>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</si>
  <si>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</si>
  <si>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</si>
  <si>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</si>
  <si>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</si>
  <si>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</si>
  <si>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</si>
  <si>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</si>
  <si>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</si>
  <si>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</si>
  <si>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</si>
  <si>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</si>
  <si>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</si>
  <si>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</si>
  <si>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個別排水処理事業は、各家庭に設置した浄化槽で汚水処理を行い川や水路に排水しているため、処理場や管渠を有しない。
供用開始が平成８年であるため、現状深刻な老朽化には至っていないが、維持管理に係る経費削減に引き続き取り組みながら、浄化槽の最適な管理方法を検討していく。</t>
    <rPh sb="94" eb="95">
      <t>カカ</t>
    </rPh>
    <rPh sb="101" eb="102">
      <t>ヒ</t>
    </rPh>
    <rPh sb="103" eb="104">
      <t>ツヅ</t>
    </rPh>
    <rPh sb="113" eb="116">
      <t>ジョウカソウ</t>
    </rPh>
    <rPh sb="117" eb="119">
      <t>サイテキ</t>
    </rPh>
    <phoneticPr fontId="4"/>
  </si>
  <si>
    <r>
      <rPr>
        <sz val="11"/>
        <color theme="1" tint="4.9989318521683403E-2"/>
        <rFont val="ＭＳ ゴシック"/>
        <family val="3"/>
        <charset val="128"/>
      </rPr>
      <t xml:space="preserve">①収益的収支比率は100％を上回って推移しているが、収益には一般会計からの基準外繰入も含まれている。
④企業債残高対事業規模比率は、新たな起債の発行を行っていないことと、償還に要する資金の全額を一般会計が負担することとしたことから0％となっており、企業債への依存度は低い。
</t>
    </r>
    <r>
      <rPr>
        <sz val="11"/>
        <color rgb="FF0070C0"/>
        <rFont val="ＭＳ ゴシック"/>
        <family val="3"/>
        <charset val="128"/>
      </rPr>
      <t xml:space="preserve">
</t>
    </r>
    <r>
      <rPr>
        <sz val="11"/>
        <color theme="1" tint="4.9989318521683403E-2"/>
        <rFont val="ＭＳ ゴシック"/>
        <family val="3"/>
        <charset val="128"/>
      </rPr>
      <t>機器の維持管理を職員で行うなど経費の削減に努めているが、修繕費等の費用がわずかに増加したことから、前年度と比較すると⑥汚水処理原価は上昇し⑤経費回収率は低下した。
⑦施設利用率は類似団体平均よりも高く一定の水準を保っており、効率的運用がなされているといえる。
⑧水洗化率は100％に達してしており今後の大幅な収益力向上は見込めない。
引き続き、地道な経費削減努力を継続するとともに、使用料の適正化に係る検討を行うことで、安定的な事業運営を目指す。</t>
    </r>
    <rPh sb="1" eb="8">
      <t>シュウエキテキシュウシヒリツ</t>
    </rPh>
    <rPh sb="14" eb="16">
      <t>ウワマワ</t>
    </rPh>
    <rPh sb="18" eb="20">
      <t>スイイ</t>
    </rPh>
    <rPh sb="26" eb="28">
      <t>シュウエキ</t>
    </rPh>
    <rPh sb="30" eb="32">
      <t>イッパン</t>
    </rPh>
    <rPh sb="32" eb="34">
      <t>カイケイ</t>
    </rPh>
    <rPh sb="37" eb="39">
      <t>キジュン</t>
    </rPh>
    <rPh sb="39" eb="40">
      <t>ガイ</t>
    </rPh>
    <rPh sb="40" eb="42">
      <t>クリイレ</t>
    </rPh>
    <rPh sb="43" eb="44">
      <t>フク</t>
    </rPh>
    <rPh sb="138" eb="140">
      <t>キキ</t>
    </rPh>
    <rPh sb="166" eb="168">
      <t>シュウゼン</t>
    </rPh>
    <rPh sb="187" eb="190">
      <t>ゼンネンド</t>
    </rPh>
    <rPh sb="191" eb="193">
      <t>ヒカク</t>
    </rPh>
    <rPh sb="197" eb="199">
      <t>オスイ</t>
    </rPh>
    <rPh sb="199" eb="201">
      <t>ショリ</t>
    </rPh>
    <rPh sb="201" eb="203">
      <t>ゲンカ</t>
    </rPh>
    <rPh sb="204" eb="206">
      <t>ジョウショウ</t>
    </rPh>
    <rPh sb="208" eb="213">
      <t>ケイヒカイシュウリツ</t>
    </rPh>
    <rPh sb="214" eb="216">
      <t>テイカ</t>
    </rPh>
    <rPh sb="305" eb="306">
      <t>ヒ</t>
    </rPh>
    <rPh sb="307" eb="308">
      <t>ツヅ</t>
    </rPh>
    <phoneticPr fontId="4"/>
  </si>
  <si>
    <t>高野町では、公共下水道・特定環境保全公共下水道・農業集落排水・個別排水処理・生活排水処理と下水道事業を展開しており、下水道の普及啓蒙に努めている。この結果、類似団体平均をを大きく上回る水洗化率を達成している。
個別排水処理事業は、各戸設置の合併浄化槽を町が維持管理し、山間部の汚水処理を行っている。
経費回収率は概ね改善の傾向を示しており、また、収益的収支比率も100％を超えていることから、経営状態は比較的安定しているといえるが、汚水処理原価が高く、汚水処理に係る費用を使用料収入で賄えていないため、事業運営には一般会計からの繰入金が必要としている。
安定した事業運営を目指し、今後も原価の削減に努めるとともに、使用料の見直しについても検討する必要がある。</t>
    <rPh sb="64" eb="66">
      <t>ケイモウ</t>
    </rPh>
    <rPh sb="120" eb="125">
      <t>ガッペイジョウカソウ</t>
    </rPh>
    <rPh sb="156" eb="157">
      <t>オオム</t>
    </rPh>
    <rPh sb="161" eb="163">
      <t>ケイコウ</t>
    </rPh>
    <rPh sb="164" eb="165">
      <t>シメ</t>
    </rPh>
    <rPh sb="226" eb="228">
      <t>オスイ</t>
    </rPh>
    <rPh sb="228" eb="230">
      <t>ショリ</t>
    </rPh>
    <rPh sb="231" eb="232">
      <t>カカ</t>
    </rPh>
    <rPh sb="239" eb="241">
      <t>シュウニュウ</t>
    </rPh>
    <rPh sb="307" eb="310">
      <t>シヨウリョウ</t>
    </rPh>
    <rPh sb="311" eb="313">
      <t>ミナオ</t>
    </rPh>
    <rPh sb="319" eb="321">
      <t>ケントウ</t>
    </rPh>
    <rPh sb="323" eb="3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</si>
</sst>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1E-4790-A193-35AC33C0DF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D1E-4790-A193-35AC33C0DF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85.71</c:v>
                </c:pt>
                <c:pt idx="1">
                  <c:v>85.71</c:v>
                </c:pt>
                <c:pt idx="2">
                  <c:v>85.71</c:v>
                </c:pt>
                <c:pt idx="3">
                  <c:v>85.71</c:v>
                </c:pt>
                <c:pt idx="4">
                  <c:v>85.71</c:v>
                </c:pt>
              </c:numCache>
            </c:numRef>
          </c:val>
          <c:extLst>
            <c:ext xmlns:c16="http://schemas.microsoft.com/office/drawing/2014/chart" uri="{C3380CC4-5D6E-409C-BE32-E72D297353CC}">
              <c16:uniqueId val="{00000000-85A6-4110-A92F-44381E55A2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85A6-4110-A92F-44381E55A2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5A-4602-8C1C-FBA0C6A6F3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935A-4602-8C1C-FBA0C6A6F3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96.42</c:v>
                </c:pt>
                <c:pt idx="1">
                  <c:v>103.41</c:v>
                </c:pt>
                <c:pt idx="2">
                  <c:v>105.69</c:v>
                </c:pt>
                <c:pt idx="3">
                  <c:v>105</c:v>
                </c:pt>
                <c:pt idx="4">
                  <c:v>103.13</c:v>
                </c:pt>
              </c:numCache>
            </c:numRef>
          </c:val>
          <c:extLst>
            <c:ext xmlns:c16="http://schemas.microsoft.com/office/drawing/2014/chart" uri="{C3380CC4-5D6E-409C-BE32-E72D297353CC}">
              <c16:uniqueId val="{00000000-6F07-4ECB-AAE9-36A53B29C7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07-4ECB-AAE9-36A53B29C7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C-4458-857B-F2EC58DA01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C-4458-857B-F2EC58DA01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6-48B8-971C-76FFA5E688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6-48B8-971C-76FFA5E688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4-433F-92EC-8B011D3832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4-433F-92EC-8B011D3832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0C-41EB-8865-3DEE283F70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0C-41EB-8865-3DEE283F70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53.63</c:v>
                </c:pt>
                <c:pt idx="1">
                  <c:v>30.47</c:v>
                </c:pt>
                <c:pt idx="2">
                  <c:v>55.94</c:v>
                </c:pt>
                <c:pt idx="3" formatCode="#,##0.00;&quot;△&quot;#,##0.00">
                  <c:v>0</c:v>
                </c:pt>
                <c:pt idx="4" formatCode="#,##0.00;&quot;△&quot;#,##0.00">
                  <c:v>0</c:v>
                </c:pt>
              </c:numCache>
            </c:numRef>
          </c:val>
          <c:extLst>
            <c:ext xmlns:c16="http://schemas.microsoft.com/office/drawing/2014/chart" uri="{C3380CC4-5D6E-409C-BE32-E72D297353CC}">
              <c16:uniqueId val="{00000000-BD0A-4CE3-89D1-719ED7213B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BD0A-4CE3-89D1-719ED7213B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52.47</c:v>
                </c:pt>
                <c:pt idx="1">
                  <c:v>55.05</c:v>
                </c:pt>
                <c:pt idx="2">
                  <c:v>61.1</c:v>
                </c:pt>
                <c:pt idx="3">
                  <c:v>70.16</c:v>
                </c:pt>
                <c:pt idx="4">
                  <c:v>68.86</c:v>
                </c:pt>
              </c:numCache>
            </c:numRef>
          </c:val>
          <c:extLst>
            <c:ext xmlns:c16="http://schemas.microsoft.com/office/drawing/2014/chart" uri="{C3380CC4-5D6E-409C-BE32-E72D297353CC}">
              <c16:uniqueId val="{00000000-9781-401D-B2F8-9B099AEC63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9781-401D-B2F8-9B099AEC63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562.21</c:v>
                </c:pt>
                <c:pt idx="1">
                  <c:v>550.67999999999995</c:v>
                </c:pt>
                <c:pt idx="2">
                  <c:v>497.36</c:v>
                </c:pt>
                <c:pt idx="3">
                  <c:v>429.71</c:v>
                </c:pt>
                <c:pt idx="4">
                  <c:v>445.37</c:v>
                </c:pt>
              </c:numCache>
            </c:numRef>
          </c:val>
          <c:extLst>
            <c:ext xmlns:c16="http://schemas.microsoft.com/office/drawing/2014/chart" uri="{C3380CC4-5D6E-409C-BE32-E72D297353CC}">
              <c16:uniqueId val="{00000000-45BC-42F3-BCCF-2E3FBFE567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45BC-42F3-BCCF-2E3FBFE567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高野町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下水道事業</v>
      </c>
      <c r="J8" s="74"/>
      <c r="K8" s="74"/>
      <c r="L8" s="74"/>
      <c r="M8" s="74"/>
      <c r="N8" s="74"/>
      <c r="O8" s="74"/>
      <c r="P8" s="74" t="str">
        <f>データ!K6</f>
        <v>個別排水処理</v>
      </c>
      <c r="Q8" s="74"/>
      <c r="R8" s="74"/>
      <c r="S8" s="74"/>
      <c r="T8" s="74"/>
      <c r="U8" s="74"/>
      <c r="V8" s="74"/>
      <c r="W8" s="74" t="str">
        <f>データ!L6</f>
        <v>L2</v>
      </c>
      <c r="X8" s="74"/>
      <c r="Y8" s="74"/>
      <c r="Z8" s="74"/>
      <c r="AA8" s="74"/>
      <c r="AB8" s="74"/>
      <c r="AC8" s="74"/>
      <c r="AD8" s="75" t="str">
        <f>データ!$M$6</f>
        <v>非設置</v>
      </c>
      <c r="AE8" s="75"/>
      <c r="AF8" s="75"/>
      <c r="AG8" s="75"/>
      <c r="AH8" s="75"/>
      <c r="AI8" s="75"/>
      <c r="AJ8" s="75"/>
      <c r="AK8" s="3"/>
      <c r="AL8" s="71">
        <f>データ!S6</f>
        <v>2983</v>
      </c>
      <c r="AM8" s="71"/>
      <c r="AN8" s="71"/>
      <c r="AO8" s="71"/>
      <c r="AP8" s="71"/>
      <c r="AQ8" s="71"/>
      <c r="AR8" s="71"/>
      <c r="AS8" s="71"/>
      <c r="AT8" s="70">
        <f>データ!T6</f>
        <v>137.03</v>
      </c>
      <c r="AU8" s="70"/>
      <c r="AV8" s="70"/>
      <c r="AW8" s="70"/>
      <c r="AX8" s="70"/>
      <c r="AY8" s="70"/>
      <c r="AZ8" s="70"/>
      <c r="BA8" s="70"/>
      <c r="BB8" s="70">
        <f>データ!U6</f>
        <v>21.77</v>
      </c>
      <c r="BC8" s="70"/>
      <c r="BD8" s="70"/>
      <c r="BE8" s="70"/>
      <c r="BF8" s="70"/>
      <c r="BG8" s="70"/>
      <c r="BH8" s="70"/>
      <c r="BI8" s="70"/>
      <c r="BJ8" s="3"/>
      <c r="BK8" s="3"/>
      <c r="BL8" s="72" t="s">
        <v>10</v>
      </c>
      <c r="BM8" s="73"/>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t="str">
        <f>データ!O6</f>
        <v>該当数値なし</v>
      </c>
      <c r="J10" s="70"/>
      <c r="K10" s="70"/>
      <c r="L10" s="70"/>
      <c r="M10" s="70"/>
      <c r="N10" s="70"/>
      <c r="O10" s="70"/>
      <c r="P10" s="70">
        <f>データ!P6</f>
        <v>3.97</v>
      </c>
      <c r="Q10" s="70"/>
      <c r="R10" s="70"/>
      <c r="S10" s="70"/>
      <c r="T10" s="70"/>
      <c r="U10" s="70"/>
      <c r="V10" s="70"/>
      <c r="W10" s="70">
        <f>データ!Q6</f>
        <v>100</v>
      </c>
      <c r="X10" s="70"/>
      <c r="Y10" s="70"/>
      <c r="Z10" s="70"/>
      <c r="AA10" s="70"/>
      <c r="AB10" s="70"/>
      <c r="AC10" s="70"/>
      <c r="AD10" s="71">
        <f>データ!R6</f>
        <v>4200</v>
      </c>
      <c r="AE10" s="71"/>
      <c r="AF10" s="71"/>
      <c r="AG10" s="71"/>
      <c r="AH10" s="71"/>
      <c r="AI10" s="71"/>
      <c r="AJ10" s="71"/>
      <c r="AK10" s="2"/>
      <c r="AL10" s="71">
        <f>データ!V6</f>
        <v>117</v>
      </c>
      <c r="AM10" s="71"/>
      <c r="AN10" s="71"/>
      <c r="AO10" s="71"/>
      <c r="AP10" s="71"/>
      <c r="AQ10" s="71"/>
      <c r="AR10" s="71"/>
      <c r="AS10" s="71"/>
      <c r="AT10" s="70">
        <f>データ!W6</f>
        <v>0.36</v>
      </c>
      <c r="AU10" s="70"/>
      <c r="AV10" s="70"/>
      <c r="AW10" s="70"/>
      <c r="AX10" s="70"/>
      <c r="AY10" s="70"/>
      <c r="AZ10" s="70"/>
      <c r="BA10" s="70"/>
      <c r="BB10" s="70">
        <f>データ!X6</f>
        <v>325</v>
      </c>
      <c r="BC10" s="70"/>
      <c r="BD10" s="70"/>
      <c r="BE10" s="70"/>
      <c r="BF10" s="70"/>
      <c r="BG10" s="70"/>
      <c r="BH10" s="70"/>
      <c r="BI10" s="70"/>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sBFr9ey1rqhAQoJ8fb5fkxOG4YteK9W4Z/e71I+Yf9OmOyV5LDm3rTWazY1FSUf2YTTtXiKs0mX8tj1W8zAVoQ==" saltValue="9dvgMqZTYpV0l5MjZdmO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56</v>
      </c>
      <c r="B4" s="30"/>
      <c r="C4" s="30"/>
      <c r="D4" s="30"/>
      <c r="E4" s="30"/>
      <c r="F4" s="30"/>
      <c r="G4" s="30"/>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303445</v>
      </c>
      <c r="D6" s="33">
        <f t="shared" si="3"/>
        <v>47</v>
      </c>
      <c r="E6" s="33">
        <f t="shared" si="3"/>
        <v>18</v>
      </c>
      <c r="F6" s="33">
        <f t="shared" si="3"/>
        <v>1</v>
      </c>
      <c r="G6" s="33">
        <f t="shared" si="3"/>
        <v>0</v>
      </c>
      <c r="H6" s="33" t="str">
        <f t="shared" si="3"/>
        <v>和歌山県　高野町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3.97</v>
      </c>
      <c r="Q6" s="34">
        <f t="shared" si="3"/>
        <v>100</v>
      </c>
      <c r="R6" s="34">
        <f t="shared" si="3"/>
        <v>4200</v>
      </c>
      <c r="S6" s="34">
        <f t="shared" si="3"/>
        <v>2983</v>
      </c>
      <c r="T6" s="34">
        <f t="shared" si="3"/>
        <v>137.03</v>
      </c>
      <c r="U6" s="34">
        <f t="shared" si="3"/>
        <v>21.77</v>
      </c>
      <c r="V6" s="34">
        <f t="shared" si="3"/>
        <v>117</v>
      </c>
      <c r="W6" s="34">
        <f t="shared" si="3"/>
        <v>0.36</v>
      </c>
      <c r="X6" s="34">
        <f t="shared" si="3"/>
        <v>325</v>
      </c>
      <c r="Y6" s="35">
        <f>IF(Y7="",NA(),Y7)</f>
        <v>96.42</v>
      </c>
      <c r="Z6" s="35">
        <f t="shared" ref="Z6:AH6" si="4">IF(Z7="",NA(),Z7)</f>
        <v>103.41</v>
      </c>
      <c r="AA6" s="35">
        <f t="shared" si="4"/>
        <v>105.69</v>
      </c>
      <c r="AB6" s="35">
        <f t="shared" si="4"/>
        <v>105</v>
      </c>
      <c r="AC6" s="35">
        <f t="shared" si="4"/>
        <v>103.13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53.63</v>
      </c>
      <c r="BG6" s="35">
        <f t="shared" ref="BG6:BO6" si="7">IF(BG7="",NA(),BG7)</f>
        <v>30.47</v>
      </c>
      <c r="BH6" s="35">
        <f t="shared" si="7"/>
        <v>55.94</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52.47</v>
      </c>
      <c r="BR6" s="35">
        <f t="shared" ref="BR6:BZ6" si="8">IF(BR7="",NA(),BR7)</f>
        <v>55.05</v>
      </c>
      <c r="BS6" s="35">
        <f t="shared" si="8"/>
        <v>61.1</v>
      </c>
      <c r="BT6" s="35">
        <f t="shared" si="8"/>
        <v>70.16</v>
      </c>
      <c r="BU6" s="35">
        <f t="shared" si="8"/>
        <v>68.86</v>
      </c>
      <c r="BV6" s="35">
        <f t="shared" si="8"/>
        <v>53.76</v>
      </c>
      <c r="BW6" s="35">
        <f t="shared" si="8"/>
        <v>52.27</v>
      </c>
      <c r="BX6" s="35">
        <f t="shared" si="8"/>
        <v>52.55</v>
      </c>
      <c r="BY6" s="35">
        <f t="shared" si="8"/>
        <v>52.23</v>
      </c>
      <c r="BZ6" s="35">
        <f t="shared" si="8"/>
        <v>50.06</v>
      </c>
      <c r="CA6" s="34" t="str">
        <f>IF(CA7="","",IF(CA7="-","【-】","【"&amp;SUBSTITUTE(TEXT(CA7,"#,##0.00"),"-","△")&amp;"】"))</f>
        <v>【49.71】</v>
      </c>
      <c r="CB6" s="35">
        <f>IF(CB7="",NA(),CB7)</f>
        <v>562.21</v>
      </c>
      <c r="CC6" s="35">
        <f t="shared" ref="CC6:CK6" si="9">IF(CC7="",NA(),CC7)</f>
        <v>550.67999999999995</v>
      </c>
      <c r="CD6" s="35">
        <f t="shared" si="9"/>
        <v>497.36</v>
      </c>
      <c r="CE6" s="35">
        <f t="shared" si="9"/>
        <v>429.71</v>
      </c>
      <c r="CF6" s="35">
        <f t="shared" si="9"/>
        <v>445.37</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85.71</v>
      </c>
      <c r="CN6" s="35">
        <f t="shared" ref="CN6:CV6" si="10">IF(CN7="",NA(),CN7)</f>
        <v>85.71</v>
      </c>
      <c r="CO6" s="35">
        <f t="shared" si="10"/>
        <v>85.71</v>
      </c>
      <c r="CP6" s="35">
        <f t="shared" si="10"/>
        <v>85.71</v>
      </c>
      <c r="CQ6" s="35">
        <f t="shared" si="10"/>
        <v>85.71</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303445</v>
      </c>
      <c r="D7" s="37">
        <v>47</v>
      </c>
      <c r="E7" s="37">
        <v>18</v>
      </c>
      <c r="F7" s="37">
        <v>1</v>
      </c>
      <c r="G7" s="37">
        <v>0</v>
      </c>
      <c r="H7" s="37" t="s">
        <v>97</v>
      </c>
      <c r="I7" s="37" t="s">
        <v>98</v>
      </c>
      <c r="J7" s="37" t="s">
        <v>99</v>
      </c>
      <c r="K7" s="37" t="s">
        <v>100</v>
      </c>
      <c r="L7" s="37" t="s">
        <v>101</v>
      </c>
      <c r="M7" s="37" t="s">
        <v>102</v>
      </c>
      <c r="N7" s="38" t="s">
        <v>103</v>
      </c>
      <c r="O7" s="38" t="s">
        <v>104</v>
      </c>
      <c r="P7" s="38">
        <v>3.97</v>
      </c>
      <c r="Q7" s="38">
        <v>100</v>
      </c>
      <c r="R7" s="38">
        <v>4200</v>
      </c>
      <c r="S7" s="38">
        <v>2983</v>
      </c>
      <c r="T7" s="38">
        <v>137.03</v>
      </c>
      <c r="U7" s="38">
        <v>21.77</v>
      </c>
      <c r="V7" s="38">
        <v>117</v>
      </c>
      <c r="W7" s="38">
        <v>0.36</v>
      </c>
      <c r="X7" s="38">
        <v>325</v>
      </c>
      <c r="Y7" s="38">
        <v>96.42</v>
      </c>
      <c r="Z7" s="38">
        <v>103.41</v>
      </c>
      <c r="AA7" s="38">
        <v>105.69</v>
      </c>
      <c r="AB7" s="38">
        <v>105</v>
      </c>
      <c r="AC7" s="38">
        <v>103.13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53.63</v>
      </c>
      <c r="BG7" s="38">
        <v>30.47</v>
      </c>
      <c r="BH7" s="38">
        <v>55.94</v>
      </c>
      <c r="BI7" s="38">
        <v>0</v>
      </c>
      <c r="BJ7" s="38">
        <v>0</v>
      </c>
      <c r="BK7" s="38">
        <v>663.76</v>
      </c>
      <c r="BL7" s="38">
        <v>566.35</v>
      </c>
      <c r="BM7" s="38">
        <v>888.8</v>
      </c>
      <c r="BN7" s="38">
        <v>855.65</v>
      </c>
      <c r="BO7" s="38">
        <v>862.99</v>
      </c>
      <c r="BP7" s="38">
        <v>862.82</v>
      </c>
      <c r="BQ7" s="38">
        <v>52.47</v>
      </c>
      <c r="BR7" s="38">
        <v>55.05</v>
      </c>
      <c r="BS7" s="38">
        <v>61.1</v>
      </c>
      <c r="BT7" s="38">
        <v>70.16</v>
      </c>
      <c r="BU7" s="38">
        <v>68.86</v>
      </c>
      <c r="BV7" s="38">
        <v>53.76</v>
      </c>
      <c r="BW7" s="38">
        <v>52.27</v>
      </c>
      <c r="BX7" s="38">
        <v>52.55</v>
      </c>
      <c r="BY7" s="38">
        <v>52.23</v>
      </c>
      <c r="BZ7" s="38">
        <v>50.06</v>
      </c>
      <c r="CA7" s="38">
        <v>49.71</v>
      </c>
      <c r="CB7" s="38">
        <v>562.21</v>
      </c>
      <c r="CC7" s="38">
        <v>550.67999999999995</v>
      </c>
      <c r="CD7" s="38">
        <v>497.36</v>
      </c>
      <c r="CE7" s="38">
        <v>429.71</v>
      </c>
      <c r="CF7" s="38">
        <v>445.37</v>
      </c>
      <c r="CG7" s="38">
        <v>275.25</v>
      </c>
      <c r="CH7" s="38">
        <v>291.01</v>
      </c>
      <c r="CI7" s="38">
        <v>292.45</v>
      </c>
      <c r="CJ7" s="38">
        <v>294.05</v>
      </c>
      <c r="CK7" s="38">
        <v>309.22000000000003</v>
      </c>
      <c r="CL7" s="38">
        <v>317.18</v>
      </c>
      <c r="CM7" s="38">
        <v>85.71</v>
      </c>
      <c r="CN7" s="38">
        <v>85.71</v>
      </c>
      <c r="CO7" s="38">
        <v>85.71</v>
      </c>
      <c r="CP7" s="38">
        <v>85.71</v>
      </c>
      <c r="CQ7" s="38">
        <v>85.71</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2021-02-05T07:39:14Z</cp:lastPrinted>
  <dcterms:created xsi:type="dcterms:W3CDTF">2020-12-04T03:21:15Z</dcterms:created>
  <dcterms:modified xsi:type="dcterms:W3CDTF">2021-02-05T07:39:20Z</dcterms:modified>
  <cp:category/>
</cp:coreProperties>
</file>