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13 高野町\"/>
    </mc:Choice>
  </mc:AlternateContent>
  <workbookProtection workbookAlgorithmName="SHA-512" workbookHashValue="0Sxx/It2kkpI/kjxVlZr0cSo812PP8xea8VxZLE1zYLSO4FoACBa8hXssoyDErW+92lRuh4Z0z4hHXjLHgCGfQ==" workbookSaltValue="MZXS669xAGtzzFYK4Dg1cw==" workbookSpinCount="100000" lockStructure="1"/>
  <bookViews>
    <workbookView xWindow="-120" yWindow="-120" windowWidth="20730" windowHeight="111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I10" i="4"/>
  <c r="AT8" i="4"/>
  <c r="AL8" i="4"/>
  <c r="P8" i="4"/>
</calcChain>
</file>

<file path=xl/sharedStrings.xml><?xml version="1.0" encoding="utf-8"?>
<sst xmlns="http://schemas.openxmlformats.org/spreadsheetml/2006/main" count="247" uniqueCount="118">
  <si>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</si>
  <si>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</si>
  <si>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</si>
  <si>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</si>
  <si>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</si>
  <si>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</si>
  <si>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</si>
  <si>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</si>
  <si>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</si>
  <si>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</si>
  <si>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</si>
  <si>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</si>
  <si>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</si>
  <si>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</si>
  <si>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</si>
  <si>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</si>
  <si>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</si>
  <si>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</si>
  <si>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</si>
  <si>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</si>
  <si>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</si>
  <si>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</si>
  <si>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</si>
  <si>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</si>
  <si>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</si>
  <si>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</si>
  <si>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</si>
  <si>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</si>
  <si>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</si>
  <si>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</si>
  <si>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</si>
  <si>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</si>
  <si>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</si>
  <si>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</si>
  <si>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</si>
  <si>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</si>
  <si>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</si>
  <si>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</si>
  <si>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</si>
  <si>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</si>
  <si>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</si>
  <si>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</si>
  <si>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</si>
  <si>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</si>
  <si>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</si>
  <si>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</si>
  <si>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</si>
  <si>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</si>
  <si>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</si>
  <si>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</si>
  <si>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</si>
  <si>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</si>
  <si>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</si>
  <si>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</si>
  <si>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</si>
  <si>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</si>
  <si>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</si>
  <si>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</si>
  <si>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</si>
  <si>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</si>
  <si>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</si>
  <si>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</si>
  <si>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</si>
  <si>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</si>
  <si>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</si>
  <si>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</si>
  <si>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</si>
  <si>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</si>
  <si>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</si>
  <si>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</si>
  <si>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</si>
  <si>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</si>
  <si>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</si>
  <si>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</si>
  <si>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</si>
  <si>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</si>
  <si>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</si>
  <si>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</si>
  <si>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</si>
  <si>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</si>
  <si>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</si>
  <si>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</si>
  <si>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</si>
  <si>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</si>
  <si>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</si>
  <si>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</si>
  <si>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</si>
  <si>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</si>
  <si>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</si>
  <si>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</si>
  <si>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</si>
  <si>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</si>
  <si>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</si>
  <si>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</si>
  <si>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</si>
  <si>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</si>
  <si>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</si>
  <si>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高野町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</si>
  <si>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</si>
  <si>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</si>
  <si>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</si>
  <si>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</si>
  <si>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</si>
  <si>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</si>
  <si>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</si>
  <si>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</si>
  <si>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</si>
  <si>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</si>
  <si>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</si>
  <si>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</si>
  <si>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</si>
  <si>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</si>
  <si>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</si>
  <si>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</si>
  <si>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</si>
  <si>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個別排水処理事業は、各家庭に設置した浄化槽で汚水処理を行い川や水路に排水しているため、処理場や管渠を有しない。
供用開始が平成８年であるため、現状深刻な老朽化には至っていないが、維持管理に係る経費削減に引き続き取り組みながら、浄化槽の最適な管理方法を検討していく。</t>
    <rPh sb="94" eb="95">
      <t>カカ</t>
    </rPh>
    <rPh sb="101" eb="102">
      <t>ヒ</t>
    </rPh>
    <rPh sb="103" eb="104">
      <t>ツヅ</t>
    </rPh>
    <rPh sb="113" eb="116">
      <t>ジョウカソウ</t>
    </rPh>
    <rPh sb="117" eb="119">
      <t>サイテキ</t>
    </rPh>
    <phoneticPr fontId="4"/>
  </si>
  <si>
    <r>
      <rPr>
        <sz val="11"/>
        <color theme="1" tint="4.9989318521683403E-2"/>
        <rFont val="ＭＳ ゴシック"/>
        <family val="3"/>
        <charset val="128"/>
      </rPr>
      <t xml:space="preserve">①収益的収支比率は100％を上回って推移しているが、収益には一般会計からの基準外繰入も含まれている。
④企業債残高対事業規模比率は、新たな起債の発行を行っていないことと、償還に要する資金の全額を一般会計が負担することとしたことから0％となっており、企業債への依存度は低い。
</t>
    </r>
    <r>
      <rPr>
        <sz val="11"/>
        <color rgb="FF0070C0"/>
        <rFont val="ＭＳ ゴシック"/>
        <family val="3"/>
        <charset val="128"/>
      </rPr>
      <t xml:space="preserve">
</t>
    </r>
    <r>
      <rPr>
        <sz val="11"/>
        <color theme="1" tint="4.9989318521683403E-2"/>
        <rFont val="ＭＳ ゴシック"/>
        <family val="3"/>
        <charset val="128"/>
      </rPr>
      <t>機器の維持管理を職員で行うなど経費の削減に努めているが、修繕費等の費用がわずかに増加したことから、前年度と比較すると⑥汚水処理原価は上昇し⑤経費回収率は低下した。
⑦施設利用率は類似団体平均よりも高く一定の水準を保っており、効率的運用がなされているといえる。
⑧水洗化率は100％に達してしており今後の大幅な収益力向上は見込めない。
引き続き、地道な経費削減努力を継続するとともに、使用料の適正化に係る検討を行うことで、安定的な事業運営を目指す。</t>
    </r>
    <rPh sb="1" eb="8">
      <t>シュウエキテキシュウシヒリツ</t>
    </rPh>
    <rPh sb="14" eb="16">
      <t>ウワマワ</t>
    </rPh>
    <rPh sb="18" eb="20">
      <t>スイイ</t>
    </rPh>
    <rPh sb="26" eb="28">
      <t>シュウエキ</t>
    </rPh>
    <rPh sb="30" eb="32">
      <t>イッパン</t>
    </rPh>
    <rPh sb="32" eb="34">
      <t>カイケイ</t>
    </rPh>
    <rPh sb="37" eb="39">
      <t>キジュン</t>
    </rPh>
    <rPh sb="39" eb="40">
      <t>ガイ</t>
    </rPh>
    <rPh sb="40" eb="42">
      <t>クリイレ</t>
    </rPh>
    <rPh sb="43" eb="44">
      <t>フク</t>
    </rPh>
    <rPh sb="138" eb="140">
      <t>キキ</t>
    </rPh>
    <rPh sb="166" eb="168">
      <t>シュウゼン</t>
    </rPh>
    <rPh sb="187" eb="190">
      <t>ゼンネンド</t>
    </rPh>
    <rPh sb="191" eb="193">
      <t>ヒカク</t>
    </rPh>
    <rPh sb="197" eb="199">
      <t>オスイ</t>
    </rPh>
    <rPh sb="199" eb="201">
      <t>ショリ</t>
    </rPh>
    <rPh sb="201" eb="203">
      <t>ゲンカ</t>
    </rPh>
    <rPh sb="204" eb="206">
      <t>ジョウショウ</t>
    </rPh>
    <rPh sb="208" eb="213">
      <t>ケイヒカイシュウリツ</t>
    </rPh>
    <rPh sb="214" eb="216">
      <t>テイカ</t>
    </rPh>
    <rPh sb="305" eb="306">
      <t>ヒ</t>
    </rPh>
    <rPh sb="307" eb="308">
      <t>ツヅ</t>
    </rPh>
    <phoneticPr fontId="4"/>
  </si>
  <si>
    <t>高野町では、公共下水道・特定環境保全公共下水道・農業集落排水・個別排水処理・生活排水処理と下水道事業を展開しており、下水道の普及啓蒙に努めている。この結果、類似団体平均をを大きく上回る水洗化率を達成している。
個別排水処理事業は、各戸設置の合併浄化槽を町が維持管理し、山間部の汚水処理を行っている。
経費回収率は概ね改善の傾向を示しており、また、収益的収支比率も100％を超えていることから、経営状態は比較的安定しているといえるが、汚水処理原価が高く、汚水処理に係る費用を使用料収入で賄えていないため、事業運営には一般会計からの繰入金が必要としている。
安定した事業運営を目指し、今後も原価の削減に努めるとともに、使用料の見直しについても検討する必要がある。</t>
    <rPh sb="64" eb="66">
      <t>ケイモウ</t>
    </rPh>
    <rPh sb="120" eb="125">
      <t>ガッペイジョウカソウ</t>
    </rPh>
    <rPh sb="156" eb="157">
      <t>オオム</t>
    </rPh>
    <rPh sb="161" eb="163">
      <t>ケイコウ</t>
    </rPh>
    <rPh sb="164" eb="165">
      <t>シメ</t>
    </rPh>
    <rPh sb="226" eb="228">
      <t>オスイ</t>
    </rPh>
    <rPh sb="228" eb="230">
      <t>ショリ</t>
    </rPh>
    <rPh sb="231" eb="232">
      <t>カカ</t>
    </rPh>
    <rPh sb="239" eb="241">
      <t>シュウニュウ</t>
    </rPh>
    <rPh sb="307" eb="310">
      <t>シヨウリョウ</t>
    </rPh>
    <rPh sb="311" eb="313">
      <t>ミナオ</t>
    </rPh>
    <rPh sb="319" eb="321">
      <t>ケントウ</t>
    </rPh>
    <rPh sb="323" eb="32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</si>
</sst>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0070C0"/>
      <name val="ＭＳ ゴシック"/>
      <family val="3"/>
      <charset val="128"/>
    </font>
    <font>
      <sz val="11"/>
      <color theme="1" tint="4.9989318521683403E-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1E-4790-A193-35AC33C0DF9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D1E-4790-A193-35AC33C0DF9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96.42</c:v>
                </c:pt>
                <c:pt idx="1">
                  <c:v>103.41</c:v>
                </c:pt>
                <c:pt idx="2">
                  <c:v>105.69</c:v>
                </c:pt>
                <c:pt idx="3">
                  <c:v>105</c:v>
                </c:pt>
                <c:pt idx="4">
                  <c:v>103.13</c:v>
                </c:pt>
              </c:numCache>
            </c:numRef>
          </c:val>
          <c:extLst>
            <c:ext xmlns:c16="http://schemas.microsoft.com/office/drawing/2014/chart" uri="{C3380CC4-5D6E-409C-BE32-E72D297353CC}">
              <c16:uniqueId val="{00000000-6F07-4ECB-AAE9-36A53B29C7D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07-4ECB-AAE9-36A53B29C7D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0C-4458-857B-F2EC58DA010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0C-4458-857B-F2EC58DA010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96-48B8-971C-76FFA5E688D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96-48B8-971C-76FFA5E688D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74-433F-92EC-8B011D38320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74-433F-92EC-8B011D38320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0C-41EB-8865-3DEE283F70E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0C-41EB-8865-3DEE283F70E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53.63</c:v>
                </c:pt>
                <c:pt idx="1">
                  <c:v>30.47</c:v>
                </c:pt>
                <c:pt idx="2">
                  <c:v>55.94</c:v>
                </c:pt>
                <c:pt idx="3" formatCode="#,##0.00;&quot;△&quot;#,##0.00">
                  <c:v>0</c:v>
                </c:pt>
                <c:pt idx="4" formatCode="#,##0.00;&quot;△&quot;#,##0.00">
                  <c:v>0</c:v>
                </c:pt>
              </c:numCache>
            </c:numRef>
          </c:val>
          <c:extLst>
            <c:ext xmlns:c16="http://schemas.microsoft.com/office/drawing/2014/chart" uri="{C3380CC4-5D6E-409C-BE32-E72D297353CC}">
              <c16:uniqueId val="{00000000-BD0A-4CE3-89D1-719ED7213BD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663.76</c:v>
                </c:pt>
                <c:pt idx="1">
                  <c:v>566.35</c:v>
                </c:pt>
                <c:pt idx="2">
                  <c:v>888.8</c:v>
                </c:pt>
                <c:pt idx="3">
                  <c:v>855.65</c:v>
                </c:pt>
                <c:pt idx="4">
                  <c:v>862.99</c:v>
                </c:pt>
              </c:numCache>
            </c:numRef>
          </c:val>
          <c:smooth val="0"/>
          <c:extLst>
            <c:ext xmlns:c16="http://schemas.microsoft.com/office/drawing/2014/chart" uri="{C3380CC4-5D6E-409C-BE32-E72D297353CC}">
              <c16:uniqueId val="{00000001-BD0A-4CE3-89D1-719ED7213BD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52.47</c:v>
                </c:pt>
                <c:pt idx="1">
                  <c:v>55.05</c:v>
                </c:pt>
                <c:pt idx="2">
                  <c:v>61.1</c:v>
                </c:pt>
                <c:pt idx="3">
                  <c:v>70.16</c:v>
                </c:pt>
                <c:pt idx="4">
                  <c:v>68.86</c:v>
                </c:pt>
              </c:numCache>
            </c:numRef>
          </c:val>
          <c:extLst>
            <c:ext xmlns:c16="http://schemas.microsoft.com/office/drawing/2014/chart" uri="{C3380CC4-5D6E-409C-BE32-E72D297353CC}">
              <c16:uniqueId val="{00000000-9781-401D-B2F8-9B099AEC631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53.76</c:v>
                </c:pt>
                <c:pt idx="1">
                  <c:v>52.27</c:v>
                </c:pt>
                <c:pt idx="2">
                  <c:v>52.55</c:v>
                </c:pt>
                <c:pt idx="3">
                  <c:v>52.23</c:v>
                </c:pt>
                <c:pt idx="4">
                  <c:v>50.06</c:v>
                </c:pt>
              </c:numCache>
            </c:numRef>
          </c:val>
          <c:smooth val="0"/>
          <c:extLst>
            <c:ext xmlns:c16="http://schemas.microsoft.com/office/drawing/2014/chart" uri="{C3380CC4-5D6E-409C-BE32-E72D297353CC}">
              <c16:uniqueId val="{00000001-9781-401D-B2F8-9B099AEC631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562.21</c:v>
                </c:pt>
                <c:pt idx="1">
                  <c:v>550.67999999999995</c:v>
                </c:pt>
                <c:pt idx="2">
                  <c:v>497.36</c:v>
                </c:pt>
                <c:pt idx="3">
                  <c:v>429.71</c:v>
                </c:pt>
                <c:pt idx="4">
                  <c:v>445.37</c:v>
                </c:pt>
              </c:numCache>
            </c:numRef>
          </c:val>
          <c:extLst>
            <c:ext xmlns:c16="http://schemas.microsoft.com/office/drawing/2014/chart" uri="{C3380CC4-5D6E-409C-BE32-E72D297353CC}">
              <c16:uniqueId val="{00000000-45BC-42F3-BCCF-2E3FBFE5671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275.25</c:v>
                </c:pt>
                <c:pt idx="1">
                  <c:v>291.01</c:v>
                </c:pt>
                <c:pt idx="2">
                  <c:v>292.45</c:v>
                </c:pt>
                <c:pt idx="3">
                  <c:v>294.05</c:v>
                </c:pt>
                <c:pt idx="4">
                  <c:v>309.22000000000003</c:v>
                </c:pt>
              </c:numCache>
            </c:numRef>
          </c:val>
          <c:smooth val="0"/>
          <c:extLst>
            <c:ext xmlns:c16="http://schemas.microsoft.com/office/drawing/2014/chart" uri="{C3380CC4-5D6E-409C-BE32-E72D297353CC}">
              <c16:uniqueId val="{00000001-45BC-42F3-BCCF-2E3FBFE5671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85.71</c:v>
                </c:pt>
                <c:pt idx="1">
                  <c:v>85.71</c:v>
                </c:pt>
                <c:pt idx="2">
                  <c:v>85.71</c:v>
                </c:pt>
                <c:pt idx="3">
                  <c:v>85.71</c:v>
                </c:pt>
                <c:pt idx="4">
                  <c:v>85.71</c:v>
                </c:pt>
              </c:numCache>
            </c:numRef>
          </c:val>
          <c:extLst>
            <c:ext xmlns:c16="http://schemas.microsoft.com/office/drawing/2014/chart" uri="{C3380CC4-5D6E-409C-BE32-E72D297353CC}">
              <c16:uniqueId val="{00000000-85A6-4110-A92F-44381E55A28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54.14</c:v>
                </c:pt>
                <c:pt idx="1">
                  <c:v>132.99</c:v>
                </c:pt>
                <c:pt idx="2">
                  <c:v>51.71</c:v>
                </c:pt>
                <c:pt idx="3">
                  <c:v>50.56</c:v>
                </c:pt>
                <c:pt idx="4">
                  <c:v>47.35</c:v>
                </c:pt>
              </c:numCache>
            </c:numRef>
          </c:val>
          <c:smooth val="0"/>
          <c:extLst>
            <c:ext xmlns:c16="http://schemas.microsoft.com/office/drawing/2014/chart" uri="{C3380CC4-5D6E-409C-BE32-E72D297353CC}">
              <c16:uniqueId val="{00000001-85A6-4110-A92F-44381E55A28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35A-4602-8C1C-FBA0C6A6F3C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84.69</c:v>
                </c:pt>
                <c:pt idx="1">
                  <c:v>82.94</c:v>
                </c:pt>
                <c:pt idx="2">
                  <c:v>82.91</c:v>
                </c:pt>
                <c:pt idx="3">
                  <c:v>83.85</c:v>
                </c:pt>
                <c:pt idx="4">
                  <c:v>81.209999999999994</c:v>
                </c:pt>
              </c:numCache>
            </c:numRef>
          </c:val>
          <c:smooth val="0"/>
          <c:extLst>
            <c:ext xmlns:c16="http://schemas.microsoft.com/office/drawing/2014/chart" uri="{C3380CC4-5D6E-409C-BE32-E72D297353CC}">
              <c16:uniqueId val="{00000001-935A-4602-8C1C-FBA0C6A6F3C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和歌山県　高野町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7" t="s">
        <v>1</v>
      </c>
      <c r="C7" s="67"/>
      <c r="D7" s="67"/>
      <c r="E7" s="67"/>
      <c r="F7" s="67"/>
      <c r="G7" s="67"/>
      <c r="H7" s="67"/>
      <c r="I7" s="67" t="s">
        <v>2</v>
      </c>
      <c r="J7" s="67"/>
      <c r="K7" s="67"/>
      <c r="L7" s="67"/>
      <c r="M7" s="67"/>
      <c r="N7" s="67"/>
      <c r="O7" s="67"/>
      <c r="P7" s="67" t="s">
        <v>3</v>
      </c>
      <c r="Q7" s="67"/>
      <c r="R7" s="67"/>
      <c r="S7" s="67"/>
      <c r="T7" s="67"/>
      <c r="U7" s="67"/>
      <c r="V7" s="67"/>
      <c r="W7" s="67" t="s">
        <v>4</v>
      </c>
      <c r="X7" s="67"/>
      <c r="Y7" s="67"/>
      <c r="Z7" s="67"/>
      <c r="AA7" s="67"/>
      <c r="AB7" s="67"/>
      <c r="AC7" s="67"/>
      <c r="AD7" s="67" t="s">
        <v>5</v>
      </c>
      <c r="AE7" s="67"/>
      <c r="AF7" s="67"/>
      <c r="AG7" s="67"/>
      <c r="AH7" s="67"/>
      <c r="AI7" s="67"/>
      <c r="AJ7" s="67"/>
      <c r="AK7" s="3"/>
      <c r="AL7" s="67" t="s">
        <v>6</v>
      </c>
      <c r="AM7" s="67"/>
      <c r="AN7" s="67"/>
      <c r="AO7" s="67"/>
      <c r="AP7" s="67"/>
      <c r="AQ7" s="67"/>
      <c r="AR7" s="67"/>
      <c r="AS7" s="67"/>
      <c r="AT7" s="67" t="s">
        <v>7</v>
      </c>
      <c r="AU7" s="67"/>
      <c r="AV7" s="67"/>
      <c r="AW7" s="67"/>
      <c r="AX7" s="67"/>
      <c r="AY7" s="67"/>
      <c r="AZ7" s="67"/>
      <c r="BA7" s="67"/>
      <c r="BB7" s="67" t="s">
        <v>8</v>
      </c>
      <c r="BC7" s="67"/>
      <c r="BD7" s="67"/>
      <c r="BE7" s="67"/>
      <c r="BF7" s="67"/>
      <c r="BG7" s="67"/>
      <c r="BH7" s="67"/>
      <c r="BI7" s="67"/>
      <c r="BJ7" s="3"/>
      <c r="BK7" s="3"/>
      <c r="BL7" s="4" t="s">
        <v>9</v>
      </c>
      <c r="BM7" s="5"/>
      <c r="BN7" s="5"/>
      <c r="BO7" s="5"/>
      <c r="BP7" s="5"/>
      <c r="BQ7" s="5"/>
      <c r="BR7" s="5"/>
      <c r="BS7" s="5"/>
      <c r="BT7" s="5"/>
      <c r="BU7" s="5"/>
      <c r="BV7" s="5"/>
      <c r="BW7" s="5"/>
      <c r="BX7" s="5"/>
      <c r="BY7" s="6"/>
    </row>
    <row r="8" spans="1:78" ht="18.75" customHeight="1" x14ac:dyDescent="0.15">
      <c r="A8" s="2"/>
      <c r="B8" s="74" t="str">
        <f>データ!I6</f>
        <v>法非適用</v>
      </c>
      <c r="C8" s="74"/>
      <c r="D8" s="74"/>
      <c r="E8" s="74"/>
      <c r="F8" s="74"/>
      <c r="G8" s="74"/>
      <c r="H8" s="74"/>
      <c r="I8" s="74" t="str">
        <f>データ!J6</f>
        <v>下水道事業</v>
      </c>
      <c r="J8" s="74"/>
      <c r="K8" s="74"/>
      <c r="L8" s="74"/>
      <c r="M8" s="74"/>
      <c r="N8" s="74"/>
      <c r="O8" s="74"/>
      <c r="P8" s="74" t="str">
        <f>データ!K6</f>
        <v>個別排水処理</v>
      </c>
      <c r="Q8" s="74"/>
      <c r="R8" s="74"/>
      <c r="S8" s="74"/>
      <c r="T8" s="74"/>
      <c r="U8" s="74"/>
      <c r="V8" s="74"/>
      <c r="W8" s="74" t="str">
        <f>データ!L6</f>
        <v>L2</v>
      </c>
      <c r="X8" s="74"/>
      <c r="Y8" s="74"/>
      <c r="Z8" s="74"/>
      <c r="AA8" s="74"/>
      <c r="AB8" s="74"/>
      <c r="AC8" s="74"/>
      <c r="AD8" s="75" t="str">
        <f>データ!$M$6</f>
        <v>非設置</v>
      </c>
      <c r="AE8" s="75"/>
      <c r="AF8" s="75"/>
      <c r="AG8" s="75"/>
      <c r="AH8" s="75"/>
      <c r="AI8" s="75"/>
      <c r="AJ8" s="75"/>
      <c r="AK8" s="3"/>
      <c r="AL8" s="71">
        <f>データ!S6</f>
        <v>2983</v>
      </c>
      <c r="AM8" s="71"/>
      <c r="AN8" s="71"/>
      <c r="AO8" s="71"/>
      <c r="AP8" s="71"/>
      <c r="AQ8" s="71"/>
      <c r="AR8" s="71"/>
      <c r="AS8" s="71"/>
      <c r="AT8" s="70">
        <f>データ!T6</f>
        <v>137.03</v>
      </c>
      <c r="AU8" s="70"/>
      <c r="AV8" s="70"/>
      <c r="AW8" s="70"/>
      <c r="AX8" s="70"/>
      <c r="AY8" s="70"/>
      <c r="AZ8" s="70"/>
      <c r="BA8" s="70"/>
      <c r="BB8" s="70">
        <f>データ!U6</f>
        <v>21.77</v>
      </c>
      <c r="BC8" s="70"/>
      <c r="BD8" s="70"/>
      <c r="BE8" s="70"/>
      <c r="BF8" s="70"/>
      <c r="BG8" s="70"/>
      <c r="BH8" s="70"/>
      <c r="BI8" s="70"/>
      <c r="BJ8" s="3"/>
      <c r="BK8" s="3"/>
      <c r="BL8" s="72" t="s">
        <v>10</v>
      </c>
      <c r="BM8" s="73"/>
      <c r="BN8" s="7" t="s">
        <v>11</v>
      </c>
      <c r="BO8" s="8"/>
      <c r="BP8" s="8"/>
      <c r="BQ8" s="8"/>
      <c r="BR8" s="8"/>
      <c r="BS8" s="8"/>
      <c r="BT8" s="8"/>
      <c r="BU8" s="8"/>
      <c r="BV8" s="8"/>
      <c r="BW8" s="8"/>
      <c r="BX8" s="8"/>
      <c r="BY8" s="9"/>
    </row>
    <row r="9" spans="1:78" ht="18.75" customHeight="1" x14ac:dyDescent="0.15">
      <c r="A9" s="2"/>
      <c r="B9" s="67" t="s">
        <v>12</v>
      </c>
      <c r="C9" s="67"/>
      <c r="D9" s="67"/>
      <c r="E9" s="67"/>
      <c r="F9" s="67"/>
      <c r="G9" s="67"/>
      <c r="H9" s="67"/>
      <c r="I9" s="67" t="s">
        <v>13</v>
      </c>
      <c r="J9" s="67"/>
      <c r="K9" s="67"/>
      <c r="L9" s="67"/>
      <c r="M9" s="67"/>
      <c r="N9" s="67"/>
      <c r="O9" s="67"/>
      <c r="P9" s="67" t="s">
        <v>14</v>
      </c>
      <c r="Q9" s="67"/>
      <c r="R9" s="67"/>
      <c r="S9" s="67"/>
      <c r="T9" s="67"/>
      <c r="U9" s="67"/>
      <c r="V9" s="67"/>
      <c r="W9" s="67" t="s">
        <v>15</v>
      </c>
      <c r="X9" s="67"/>
      <c r="Y9" s="67"/>
      <c r="Z9" s="67"/>
      <c r="AA9" s="67"/>
      <c r="AB9" s="67"/>
      <c r="AC9" s="67"/>
      <c r="AD9" s="67" t="s">
        <v>16</v>
      </c>
      <c r="AE9" s="67"/>
      <c r="AF9" s="67"/>
      <c r="AG9" s="67"/>
      <c r="AH9" s="67"/>
      <c r="AI9" s="67"/>
      <c r="AJ9" s="67"/>
      <c r="AK9" s="3"/>
      <c r="AL9" s="67" t="s">
        <v>17</v>
      </c>
      <c r="AM9" s="67"/>
      <c r="AN9" s="67"/>
      <c r="AO9" s="67"/>
      <c r="AP9" s="67"/>
      <c r="AQ9" s="67"/>
      <c r="AR9" s="67"/>
      <c r="AS9" s="67"/>
      <c r="AT9" s="67" t="s">
        <v>18</v>
      </c>
      <c r="AU9" s="67"/>
      <c r="AV9" s="67"/>
      <c r="AW9" s="67"/>
      <c r="AX9" s="67"/>
      <c r="AY9" s="67"/>
      <c r="AZ9" s="67"/>
      <c r="BA9" s="67"/>
      <c r="BB9" s="67" t="s">
        <v>19</v>
      </c>
      <c r="BC9" s="67"/>
      <c r="BD9" s="67"/>
      <c r="BE9" s="67"/>
      <c r="BF9" s="67"/>
      <c r="BG9" s="67"/>
      <c r="BH9" s="67"/>
      <c r="BI9" s="67"/>
      <c r="BJ9" s="3"/>
      <c r="BK9" s="3"/>
      <c r="BL9" s="68" t="s">
        <v>20</v>
      </c>
      <c r="BM9" s="69"/>
      <c r="BN9" s="10" t="s">
        <v>21</v>
      </c>
      <c r="BO9" s="11"/>
      <c r="BP9" s="11"/>
      <c r="BQ9" s="11"/>
      <c r="BR9" s="11"/>
      <c r="BS9" s="11"/>
      <c r="BT9" s="11"/>
      <c r="BU9" s="11"/>
      <c r="BV9" s="11"/>
      <c r="BW9" s="11"/>
      <c r="BX9" s="11"/>
      <c r="BY9" s="12"/>
    </row>
    <row r="10" spans="1:78" ht="18.75" customHeight="1" x14ac:dyDescent="0.15">
      <c r="A10" s="2"/>
      <c r="B10" s="70" t="str">
        <f>データ!N6</f>
        <v>-</v>
      </c>
      <c r="C10" s="70"/>
      <c r="D10" s="70"/>
      <c r="E10" s="70"/>
      <c r="F10" s="70"/>
      <c r="G10" s="70"/>
      <c r="H10" s="70"/>
      <c r="I10" s="70" t="str">
        <f>データ!O6</f>
        <v>該当数値なし</v>
      </c>
      <c r="J10" s="70"/>
      <c r="K10" s="70"/>
      <c r="L10" s="70"/>
      <c r="M10" s="70"/>
      <c r="N10" s="70"/>
      <c r="O10" s="70"/>
      <c r="P10" s="70">
        <f>データ!P6</f>
        <v>3.97</v>
      </c>
      <c r="Q10" s="70"/>
      <c r="R10" s="70"/>
      <c r="S10" s="70"/>
      <c r="T10" s="70"/>
      <c r="U10" s="70"/>
      <c r="V10" s="70"/>
      <c r="W10" s="70">
        <f>データ!Q6</f>
        <v>100</v>
      </c>
      <c r="X10" s="70"/>
      <c r="Y10" s="70"/>
      <c r="Z10" s="70"/>
      <c r="AA10" s="70"/>
      <c r="AB10" s="70"/>
      <c r="AC10" s="70"/>
      <c r="AD10" s="71">
        <f>データ!R6</f>
        <v>4200</v>
      </c>
      <c r="AE10" s="71"/>
      <c r="AF10" s="71"/>
      <c r="AG10" s="71"/>
      <c r="AH10" s="71"/>
      <c r="AI10" s="71"/>
      <c r="AJ10" s="71"/>
      <c r="AK10" s="2"/>
      <c r="AL10" s="71">
        <f>データ!V6</f>
        <v>117</v>
      </c>
      <c r="AM10" s="71"/>
      <c r="AN10" s="71"/>
      <c r="AO10" s="71"/>
      <c r="AP10" s="71"/>
      <c r="AQ10" s="71"/>
      <c r="AR10" s="71"/>
      <c r="AS10" s="71"/>
      <c r="AT10" s="70">
        <f>データ!W6</f>
        <v>0.36</v>
      </c>
      <c r="AU10" s="70"/>
      <c r="AV10" s="70"/>
      <c r="AW10" s="70"/>
      <c r="AX10" s="70"/>
      <c r="AY10" s="70"/>
      <c r="AZ10" s="70"/>
      <c r="BA10" s="70"/>
      <c r="BB10" s="70">
        <f>データ!X6</f>
        <v>325</v>
      </c>
      <c r="BC10" s="70"/>
      <c r="BD10" s="70"/>
      <c r="BE10" s="70"/>
      <c r="BF10" s="70"/>
      <c r="BG10" s="70"/>
      <c r="BH10" s="70"/>
      <c r="BI10" s="70"/>
      <c r="BJ10" s="2"/>
      <c r="BK10" s="2"/>
      <c r="BL10" s="59" t="s">
        <v>22</v>
      </c>
      <c r="BM10" s="6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53" t="s">
        <v>26</v>
      </c>
      <c r="BM14" s="54"/>
      <c r="BN14" s="54"/>
      <c r="BO14" s="54"/>
      <c r="BP14" s="54"/>
      <c r="BQ14" s="54"/>
      <c r="BR14" s="54"/>
      <c r="BS14" s="54"/>
      <c r="BT14" s="54"/>
      <c r="BU14" s="54"/>
      <c r="BV14" s="54"/>
      <c r="BW14" s="54"/>
      <c r="BX14" s="54"/>
      <c r="BY14" s="54"/>
      <c r="BZ14" s="55"/>
    </row>
    <row r="15" spans="1:78" ht="13.5" customHeight="1" x14ac:dyDescent="0.15">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56"/>
      <c r="BM15" s="57"/>
      <c r="BN15" s="57"/>
      <c r="BO15" s="57"/>
      <c r="BP15" s="57"/>
      <c r="BQ15" s="57"/>
      <c r="BR15" s="57"/>
      <c r="BS15" s="57"/>
      <c r="BT15" s="57"/>
      <c r="BU15" s="57"/>
      <c r="BV15" s="57"/>
      <c r="BW15" s="57"/>
      <c r="BX15" s="57"/>
      <c r="BY15" s="57"/>
      <c r="BZ15" s="5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6"/>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6"/>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3" t="s">
        <v>27</v>
      </c>
      <c r="BM45" s="54"/>
      <c r="BN45" s="54"/>
      <c r="BO45" s="54"/>
      <c r="BP45" s="54"/>
      <c r="BQ45" s="54"/>
      <c r="BR45" s="54"/>
      <c r="BS45" s="54"/>
      <c r="BT45" s="54"/>
      <c r="BU45" s="54"/>
      <c r="BV45" s="54"/>
      <c r="BW45" s="54"/>
      <c r="BX45" s="54"/>
      <c r="BY45" s="54"/>
      <c r="BZ45" s="5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6"/>
      <c r="BM46" s="57"/>
      <c r="BN46" s="57"/>
      <c r="BO46" s="57"/>
      <c r="BP46" s="57"/>
      <c r="BQ46" s="57"/>
      <c r="BR46" s="57"/>
      <c r="BS46" s="57"/>
      <c r="BT46" s="57"/>
      <c r="BU46" s="57"/>
      <c r="BV46" s="57"/>
      <c r="BW46" s="57"/>
      <c r="BX46" s="57"/>
      <c r="BY46" s="57"/>
      <c r="BZ46" s="5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6"/>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6"/>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6"/>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6"/>
      <c r="BM59" s="44"/>
      <c r="BN59" s="44"/>
      <c r="BO59" s="44"/>
      <c r="BP59" s="44"/>
      <c r="BQ59" s="44"/>
      <c r="BR59" s="44"/>
      <c r="BS59" s="44"/>
      <c r="BT59" s="44"/>
      <c r="BU59" s="44"/>
      <c r="BV59" s="44"/>
      <c r="BW59" s="44"/>
      <c r="BX59" s="44"/>
      <c r="BY59" s="44"/>
      <c r="BZ59" s="45"/>
    </row>
    <row r="60" spans="1:78" ht="13.5" customHeight="1" x14ac:dyDescent="0.15">
      <c r="A60" s="2"/>
      <c r="B60" s="50" t="s">
        <v>28</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46"/>
      <c r="BM60" s="44"/>
      <c r="BN60" s="44"/>
      <c r="BO60" s="44"/>
      <c r="BP60" s="44"/>
      <c r="BQ60" s="44"/>
      <c r="BR60" s="44"/>
      <c r="BS60" s="44"/>
      <c r="BT60" s="44"/>
      <c r="BU60" s="44"/>
      <c r="BV60" s="44"/>
      <c r="BW60" s="44"/>
      <c r="BX60" s="44"/>
      <c r="BY60" s="44"/>
      <c r="BZ60" s="45"/>
    </row>
    <row r="61" spans="1:78" ht="13.5" customHeight="1" x14ac:dyDescent="0.15">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46"/>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3" t="s">
        <v>29</v>
      </c>
      <c r="BM64" s="54"/>
      <c r="BN64" s="54"/>
      <c r="BO64" s="54"/>
      <c r="BP64" s="54"/>
      <c r="BQ64" s="54"/>
      <c r="BR64" s="54"/>
      <c r="BS64" s="54"/>
      <c r="BT64" s="54"/>
      <c r="BU64" s="54"/>
      <c r="BV64" s="54"/>
      <c r="BW64" s="54"/>
      <c r="BX64" s="54"/>
      <c r="BY64" s="54"/>
      <c r="BZ64" s="5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6"/>
      <c r="BM65" s="57"/>
      <c r="BN65" s="57"/>
      <c r="BO65" s="57"/>
      <c r="BP65" s="57"/>
      <c r="BQ65" s="57"/>
      <c r="BR65" s="57"/>
      <c r="BS65" s="57"/>
      <c r="BT65" s="57"/>
      <c r="BU65" s="57"/>
      <c r="BV65" s="57"/>
      <c r="BW65" s="57"/>
      <c r="BX65" s="57"/>
      <c r="BY65" s="57"/>
      <c r="BZ65" s="5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6"/>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6"/>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6"/>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7"/>
      <c r="BM82" s="48"/>
      <c r="BN82" s="48"/>
      <c r="BO82" s="48"/>
      <c r="BP82" s="48"/>
      <c r="BQ82" s="48"/>
      <c r="BR82" s="48"/>
      <c r="BS82" s="48"/>
      <c r="BT82" s="48"/>
      <c r="BU82" s="48"/>
      <c r="BV82" s="48"/>
      <c r="BW82" s="48"/>
      <c r="BX82" s="48"/>
      <c r="BY82" s="48"/>
      <c r="BZ82" s="4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【862.82】</v>
      </c>
      <c r="I86" s="26" t="str">
        <f>データ!CA6</f>
        <v>【49.71】</v>
      </c>
      <c r="J86" s="26" t="str">
        <f>データ!CL6</f>
        <v>【317.18】</v>
      </c>
      <c r="K86" s="26" t="str">
        <f>データ!CW6</f>
        <v>【47.67】</v>
      </c>
      <c r="L86" s="26" t="str">
        <f>データ!DH6</f>
        <v>【79.30】</v>
      </c>
      <c r="M86" s="26" t="s">
        <v>43</v>
      </c>
      <c r="N86" s="26" t="s">
        <v>43</v>
      </c>
      <c r="O86" s="26" t="str">
        <f>データ!EO6</f>
        <v>【-】</v>
      </c>
    </row>
  </sheetData>
  <sheetProtection algorithmName="SHA-512" hashValue="sBFr9ey1rqhAQoJ8fb5fkxOG4YteK9W4Z/e71I+Yf9OmOyV5LDm3rTWazY1FSUf2YTTtXiKs0mX8tj1W8zAVoQ==" saltValue="9dvgMqZTYpV0l5MjZdmOP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9" t="s">
        <v>53</v>
      </c>
      <c r="I3" s="80"/>
      <c r="J3" s="80"/>
      <c r="K3" s="80"/>
      <c r="L3" s="80"/>
      <c r="M3" s="80"/>
      <c r="N3" s="80"/>
      <c r="O3" s="80"/>
      <c r="P3" s="80"/>
      <c r="Q3" s="80"/>
      <c r="R3" s="80"/>
      <c r="S3" s="80"/>
      <c r="T3" s="80"/>
      <c r="U3" s="80"/>
      <c r="V3" s="80"/>
      <c r="W3" s="80"/>
      <c r="X3" s="81"/>
      <c r="Y3" s="85"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55</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28" t="s">
        <v>56</v>
      </c>
      <c r="B4" s="30"/>
      <c r="C4" s="30"/>
      <c r="D4" s="30"/>
      <c r="E4" s="30"/>
      <c r="F4" s="30"/>
      <c r="G4" s="30"/>
      <c r="H4" s="82"/>
      <c r="I4" s="83"/>
      <c r="J4" s="83"/>
      <c r="K4" s="83"/>
      <c r="L4" s="83"/>
      <c r="M4" s="83"/>
      <c r="N4" s="83"/>
      <c r="O4" s="83"/>
      <c r="P4" s="83"/>
      <c r="Q4" s="83"/>
      <c r="R4" s="83"/>
      <c r="S4" s="83"/>
      <c r="T4" s="83"/>
      <c r="U4" s="83"/>
      <c r="V4" s="83"/>
      <c r="W4" s="83"/>
      <c r="X4" s="84"/>
      <c r="Y4" s="78" t="s">
        <v>57</v>
      </c>
      <c r="Z4" s="78"/>
      <c r="AA4" s="78"/>
      <c r="AB4" s="78"/>
      <c r="AC4" s="78"/>
      <c r="AD4" s="78"/>
      <c r="AE4" s="78"/>
      <c r="AF4" s="78"/>
      <c r="AG4" s="78"/>
      <c r="AH4" s="78"/>
      <c r="AI4" s="78"/>
      <c r="AJ4" s="78" t="s">
        <v>58</v>
      </c>
      <c r="AK4" s="78"/>
      <c r="AL4" s="78"/>
      <c r="AM4" s="78"/>
      <c r="AN4" s="78"/>
      <c r="AO4" s="78"/>
      <c r="AP4" s="78"/>
      <c r="AQ4" s="78"/>
      <c r="AR4" s="78"/>
      <c r="AS4" s="78"/>
      <c r="AT4" s="78"/>
      <c r="AU4" s="78" t="s">
        <v>59</v>
      </c>
      <c r="AV4" s="78"/>
      <c r="AW4" s="78"/>
      <c r="AX4" s="78"/>
      <c r="AY4" s="78"/>
      <c r="AZ4" s="78"/>
      <c r="BA4" s="78"/>
      <c r="BB4" s="78"/>
      <c r="BC4" s="78"/>
      <c r="BD4" s="78"/>
      <c r="BE4" s="78"/>
      <c r="BF4" s="78" t="s">
        <v>60</v>
      </c>
      <c r="BG4" s="78"/>
      <c r="BH4" s="78"/>
      <c r="BI4" s="78"/>
      <c r="BJ4" s="78"/>
      <c r="BK4" s="78"/>
      <c r="BL4" s="78"/>
      <c r="BM4" s="78"/>
      <c r="BN4" s="78"/>
      <c r="BO4" s="78"/>
      <c r="BP4" s="78"/>
      <c r="BQ4" s="78" t="s">
        <v>61</v>
      </c>
      <c r="BR4" s="78"/>
      <c r="BS4" s="78"/>
      <c r="BT4" s="78"/>
      <c r="BU4" s="78"/>
      <c r="BV4" s="78"/>
      <c r="BW4" s="78"/>
      <c r="BX4" s="78"/>
      <c r="BY4" s="78"/>
      <c r="BZ4" s="78"/>
      <c r="CA4" s="78"/>
      <c r="CB4" s="78" t="s">
        <v>62</v>
      </c>
      <c r="CC4" s="78"/>
      <c r="CD4" s="78"/>
      <c r="CE4" s="78"/>
      <c r="CF4" s="78"/>
      <c r="CG4" s="78"/>
      <c r="CH4" s="78"/>
      <c r="CI4" s="78"/>
      <c r="CJ4" s="78"/>
      <c r="CK4" s="78"/>
      <c r="CL4" s="78"/>
      <c r="CM4" s="78" t="s">
        <v>63</v>
      </c>
      <c r="CN4" s="78"/>
      <c r="CO4" s="78"/>
      <c r="CP4" s="78"/>
      <c r="CQ4" s="78"/>
      <c r="CR4" s="78"/>
      <c r="CS4" s="78"/>
      <c r="CT4" s="78"/>
      <c r="CU4" s="78"/>
      <c r="CV4" s="78"/>
      <c r="CW4" s="78"/>
      <c r="CX4" s="78" t="s">
        <v>64</v>
      </c>
      <c r="CY4" s="78"/>
      <c r="CZ4" s="78"/>
      <c r="DA4" s="78"/>
      <c r="DB4" s="78"/>
      <c r="DC4" s="78"/>
      <c r="DD4" s="78"/>
      <c r="DE4" s="78"/>
      <c r="DF4" s="78"/>
      <c r="DG4" s="78"/>
      <c r="DH4" s="78"/>
      <c r="DI4" s="78" t="s">
        <v>65</v>
      </c>
      <c r="DJ4" s="78"/>
      <c r="DK4" s="78"/>
      <c r="DL4" s="78"/>
      <c r="DM4" s="78"/>
      <c r="DN4" s="78"/>
      <c r="DO4" s="78"/>
      <c r="DP4" s="78"/>
      <c r="DQ4" s="78"/>
      <c r="DR4" s="78"/>
      <c r="DS4" s="78"/>
      <c r="DT4" s="78" t="s">
        <v>66</v>
      </c>
      <c r="DU4" s="78"/>
      <c r="DV4" s="78"/>
      <c r="DW4" s="78"/>
      <c r="DX4" s="78"/>
      <c r="DY4" s="78"/>
      <c r="DZ4" s="78"/>
      <c r="EA4" s="78"/>
      <c r="EB4" s="78"/>
      <c r="EC4" s="78"/>
      <c r="ED4" s="78"/>
      <c r="EE4" s="78" t="s">
        <v>67</v>
      </c>
      <c r="EF4" s="78"/>
      <c r="EG4" s="78"/>
      <c r="EH4" s="78"/>
      <c r="EI4" s="78"/>
      <c r="EJ4" s="78"/>
      <c r="EK4" s="78"/>
      <c r="EL4" s="78"/>
      <c r="EM4" s="78"/>
      <c r="EN4" s="78"/>
      <c r="EO4" s="78"/>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303445</v>
      </c>
      <c r="D6" s="33">
        <f t="shared" si="3"/>
        <v>47</v>
      </c>
      <c r="E6" s="33">
        <f t="shared" si="3"/>
        <v>18</v>
      </c>
      <c r="F6" s="33">
        <f t="shared" si="3"/>
        <v>1</v>
      </c>
      <c r="G6" s="33">
        <f t="shared" si="3"/>
        <v>0</v>
      </c>
      <c r="H6" s="33" t="str">
        <f t="shared" si="3"/>
        <v>和歌山県　高野町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3.97</v>
      </c>
      <c r="Q6" s="34">
        <f t="shared" si="3"/>
        <v>100</v>
      </c>
      <c r="R6" s="34">
        <f t="shared" si="3"/>
        <v>4200</v>
      </c>
      <c r="S6" s="34">
        <f t="shared" si="3"/>
        <v>2983</v>
      </c>
      <c r="T6" s="34">
        <f t="shared" si="3"/>
        <v>137.03</v>
      </c>
      <c r="U6" s="34">
        <f t="shared" si="3"/>
        <v>21.77</v>
      </c>
      <c r="V6" s="34">
        <f t="shared" si="3"/>
        <v>117</v>
      </c>
      <c r="W6" s="34">
        <f t="shared" si="3"/>
        <v>0.36</v>
      </c>
      <c r="X6" s="34">
        <f t="shared" si="3"/>
        <v>325</v>
      </c>
      <c r="Y6" s="35">
        <f>IF(Y7="",NA(),Y7)</f>
        <v>96.42</v>
      </c>
      <c r="Z6" s="35">
        <f t="shared" ref="Z6:AH6" si="4">IF(Z7="",NA(),Z7)</f>
        <v>103.41</v>
      </c>
      <c r="AA6" s="35">
        <f t="shared" si="4"/>
        <v>105.69</v>
      </c>
      <c r="AB6" s="35">
        <f t="shared" si="4"/>
        <v>105</v>
      </c>
      <c r="AC6" s="35">
        <f t="shared" si="4"/>
        <v>103.13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53.63</v>
      </c>
      <c r="BG6" s="35">
        <f t="shared" ref="BG6:BO6" si="7">IF(BG7="",NA(),BG7)</f>
        <v>30.47</v>
      </c>
      <c r="BH6" s="35">
        <f t="shared" si="7"/>
        <v>55.94</v>
      </c>
      <c r="BI6" s="34">
        <f t="shared" si="7"/>
        <v>0</v>
      </c>
      <c r="BJ6" s="34">
        <f t="shared" si="7"/>
        <v>0</v>
      </c>
      <c r="BK6" s="35">
        <f t="shared" si="7"/>
        <v>663.76</v>
      </c>
      <c r="BL6" s="35">
        <f t="shared" si="7"/>
        <v>566.35</v>
      </c>
      <c r="BM6" s="35">
        <f t="shared" si="7"/>
        <v>888.8</v>
      </c>
      <c r="BN6" s="35">
        <f t="shared" si="7"/>
        <v>855.65</v>
      </c>
      <c r="BO6" s="35">
        <f t="shared" si="7"/>
        <v>862.99</v>
      </c>
      <c r="BP6" s="34" t="str">
        <f>IF(BP7="","",IF(BP7="-","【-】","【"&amp;SUBSTITUTE(TEXT(BP7,"#,##0.00"),"-","△")&amp;"】"))</f>
        <v>【862.82】</v>
      </c>
      <c r="BQ6" s="35">
        <f>IF(BQ7="",NA(),BQ7)</f>
        <v>52.47</v>
      </c>
      <c r="BR6" s="35">
        <f t="shared" ref="BR6:BZ6" si="8">IF(BR7="",NA(),BR7)</f>
        <v>55.05</v>
      </c>
      <c r="BS6" s="35">
        <f t="shared" si="8"/>
        <v>61.1</v>
      </c>
      <c r="BT6" s="35">
        <f t="shared" si="8"/>
        <v>70.16</v>
      </c>
      <c r="BU6" s="35">
        <f t="shared" si="8"/>
        <v>68.86</v>
      </c>
      <c r="BV6" s="35">
        <f t="shared" si="8"/>
        <v>53.76</v>
      </c>
      <c r="BW6" s="35">
        <f t="shared" si="8"/>
        <v>52.27</v>
      </c>
      <c r="BX6" s="35">
        <f t="shared" si="8"/>
        <v>52.55</v>
      </c>
      <c r="BY6" s="35">
        <f t="shared" si="8"/>
        <v>52.23</v>
      </c>
      <c r="BZ6" s="35">
        <f t="shared" si="8"/>
        <v>50.06</v>
      </c>
      <c r="CA6" s="34" t="str">
        <f>IF(CA7="","",IF(CA7="-","【-】","【"&amp;SUBSTITUTE(TEXT(CA7,"#,##0.00"),"-","△")&amp;"】"))</f>
        <v>【49.71】</v>
      </c>
      <c r="CB6" s="35">
        <f>IF(CB7="",NA(),CB7)</f>
        <v>562.21</v>
      </c>
      <c r="CC6" s="35">
        <f t="shared" ref="CC6:CK6" si="9">IF(CC7="",NA(),CC7)</f>
        <v>550.67999999999995</v>
      </c>
      <c r="CD6" s="35">
        <f t="shared" si="9"/>
        <v>497.36</v>
      </c>
      <c r="CE6" s="35">
        <f t="shared" si="9"/>
        <v>429.71</v>
      </c>
      <c r="CF6" s="35">
        <f t="shared" si="9"/>
        <v>445.37</v>
      </c>
      <c r="CG6" s="35">
        <f t="shared" si="9"/>
        <v>275.25</v>
      </c>
      <c r="CH6" s="35">
        <f t="shared" si="9"/>
        <v>291.01</v>
      </c>
      <c r="CI6" s="35">
        <f t="shared" si="9"/>
        <v>292.45</v>
      </c>
      <c r="CJ6" s="35">
        <f t="shared" si="9"/>
        <v>294.05</v>
      </c>
      <c r="CK6" s="35">
        <f t="shared" si="9"/>
        <v>309.22000000000003</v>
      </c>
      <c r="CL6" s="34" t="str">
        <f>IF(CL7="","",IF(CL7="-","【-】","【"&amp;SUBSTITUTE(TEXT(CL7,"#,##0.00"),"-","△")&amp;"】"))</f>
        <v>【317.18】</v>
      </c>
      <c r="CM6" s="35">
        <f>IF(CM7="",NA(),CM7)</f>
        <v>85.71</v>
      </c>
      <c r="CN6" s="35">
        <f t="shared" ref="CN6:CV6" si="10">IF(CN7="",NA(),CN7)</f>
        <v>85.71</v>
      </c>
      <c r="CO6" s="35">
        <f t="shared" si="10"/>
        <v>85.71</v>
      </c>
      <c r="CP6" s="35">
        <f t="shared" si="10"/>
        <v>85.71</v>
      </c>
      <c r="CQ6" s="35">
        <f t="shared" si="10"/>
        <v>85.71</v>
      </c>
      <c r="CR6" s="35">
        <f t="shared" si="10"/>
        <v>54.14</v>
      </c>
      <c r="CS6" s="35">
        <f t="shared" si="10"/>
        <v>132.99</v>
      </c>
      <c r="CT6" s="35">
        <f t="shared" si="10"/>
        <v>51.71</v>
      </c>
      <c r="CU6" s="35">
        <f t="shared" si="10"/>
        <v>50.56</v>
      </c>
      <c r="CV6" s="35">
        <f t="shared" si="10"/>
        <v>47.35</v>
      </c>
      <c r="CW6" s="34" t="str">
        <f>IF(CW7="","",IF(CW7="-","【-】","【"&amp;SUBSTITUTE(TEXT(CW7,"#,##0.00"),"-","△")&amp;"】"))</f>
        <v>【47.67】</v>
      </c>
      <c r="CX6" s="35">
        <f>IF(CX7="",NA(),CX7)</f>
        <v>100</v>
      </c>
      <c r="CY6" s="35">
        <f t="shared" ref="CY6:DG6" si="11">IF(CY7="",NA(),CY7)</f>
        <v>100</v>
      </c>
      <c r="CZ6" s="35">
        <f t="shared" si="11"/>
        <v>100</v>
      </c>
      <c r="DA6" s="35">
        <f t="shared" si="11"/>
        <v>100</v>
      </c>
      <c r="DB6" s="35">
        <f t="shared" si="11"/>
        <v>100</v>
      </c>
      <c r="DC6" s="35">
        <f t="shared" si="11"/>
        <v>84.69</v>
      </c>
      <c r="DD6" s="35">
        <f t="shared" si="11"/>
        <v>82.94</v>
      </c>
      <c r="DE6" s="35">
        <f t="shared" si="11"/>
        <v>82.91</v>
      </c>
      <c r="DF6" s="35">
        <f t="shared" si="11"/>
        <v>83.85</v>
      </c>
      <c r="DG6" s="35">
        <f t="shared" si="11"/>
        <v>81.209999999999994</v>
      </c>
      <c r="DH6" s="34" t="str">
        <f>IF(DH7="","",IF(DH7="-","【-】","【"&amp;SUBSTITUTE(TEXT(DH7,"#,##0.00"),"-","△")&amp;"】"))</f>
        <v>【79.30】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303445</v>
      </c>
      <c r="D7" s="37">
        <v>47</v>
      </c>
      <c r="E7" s="37">
        <v>18</v>
      </c>
      <c r="F7" s="37">
        <v>1</v>
      </c>
      <c r="G7" s="37">
        <v>0</v>
      </c>
      <c r="H7" s="37" t="s">
        <v>97</v>
      </c>
      <c r="I7" s="37" t="s">
        <v>98</v>
      </c>
      <c r="J7" s="37" t="s">
        <v>99</v>
      </c>
      <c r="K7" s="37" t="s">
        <v>100</v>
      </c>
      <c r="L7" s="37" t="s">
        <v>101</v>
      </c>
      <c r="M7" s="37" t="s">
        <v>102</v>
      </c>
      <c r="N7" s="38" t="s">
        <v>103</v>
      </c>
      <c r="O7" s="38" t="s">
        <v>104</v>
      </c>
      <c r="P7" s="38">
        <v>3.97</v>
      </c>
      <c r="Q7" s="38">
        <v>100</v>
      </c>
      <c r="R7" s="38">
        <v>4200</v>
      </c>
      <c r="S7" s="38">
        <v>2983</v>
      </c>
      <c r="T7" s="38">
        <v>137.03</v>
      </c>
      <c r="U7" s="38">
        <v>21.77</v>
      </c>
      <c r="V7" s="38">
        <v>117</v>
      </c>
      <c r="W7" s="38">
        <v>0.36</v>
      </c>
      <c r="X7" s="38">
        <v>325</v>
      </c>
      <c r="Y7" s="38">
        <v>96.42</v>
      </c>
      <c r="Z7" s="38">
        <v>103.41</v>
      </c>
      <c r="AA7" s="38">
        <v>105.69</v>
      </c>
      <c r="AB7" s="38">
        <v>105</v>
      </c>
      <c r="AC7" s="38">
        <v>103.13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53.63</v>
      </c>
      <c r="BG7" s="38">
        <v>30.47</v>
      </c>
      <c r="BH7" s="38">
        <v>55.94</v>
      </c>
      <c r="BI7" s="38">
        <v>0</v>
      </c>
      <c r="BJ7" s="38">
        <v>0</v>
      </c>
      <c r="BK7" s="38">
        <v>663.76</v>
      </c>
      <c r="BL7" s="38">
        <v>566.35</v>
      </c>
      <c r="BM7" s="38">
        <v>888.8</v>
      </c>
      <c r="BN7" s="38">
        <v>855.65</v>
      </c>
      <c r="BO7" s="38">
        <v>862.99</v>
      </c>
      <c r="BP7" s="38">
        <v>862.82</v>
      </c>
      <c r="BQ7" s="38">
        <v>52.47</v>
      </c>
      <c r="BR7" s="38">
        <v>55.05</v>
      </c>
      <c r="BS7" s="38">
        <v>61.1</v>
      </c>
      <c r="BT7" s="38">
        <v>70.16</v>
      </c>
      <c r="BU7" s="38">
        <v>68.86</v>
      </c>
      <c r="BV7" s="38">
        <v>53.76</v>
      </c>
      <c r="BW7" s="38">
        <v>52.27</v>
      </c>
      <c r="BX7" s="38">
        <v>52.55</v>
      </c>
      <c r="BY7" s="38">
        <v>52.23</v>
      </c>
      <c r="BZ7" s="38">
        <v>50.06</v>
      </c>
      <c r="CA7" s="38">
        <v>49.71</v>
      </c>
      <c r="CB7" s="38">
        <v>562.21</v>
      </c>
      <c r="CC7" s="38">
        <v>550.67999999999995</v>
      </c>
      <c r="CD7" s="38">
        <v>497.36</v>
      </c>
      <c r="CE7" s="38">
        <v>429.71</v>
      </c>
      <c r="CF7" s="38">
        <v>445.37</v>
      </c>
      <c r="CG7" s="38">
        <v>275.25</v>
      </c>
      <c r="CH7" s="38">
        <v>291.01</v>
      </c>
      <c r="CI7" s="38">
        <v>292.45</v>
      </c>
      <c r="CJ7" s="38">
        <v>294.05</v>
      </c>
      <c r="CK7" s="38">
        <v>309.22000000000003</v>
      </c>
      <c r="CL7" s="38">
        <v>317.18</v>
      </c>
      <c r="CM7" s="38">
        <v>85.71</v>
      </c>
      <c r="CN7" s="38">
        <v>85.71</v>
      </c>
      <c r="CO7" s="38">
        <v>85.71</v>
      </c>
      <c r="CP7" s="38">
        <v>85.71</v>
      </c>
      <c r="CQ7" s="38">
        <v>85.71</v>
      </c>
      <c r="CR7" s="38">
        <v>54.14</v>
      </c>
      <c r="CS7" s="38">
        <v>132.99</v>
      </c>
      <c r="CT7" s="38">
        <v>51.71</v>
      </c>
      <c r="CU7" s="38">
        <v>50.56</v>
      </c>
      <c r="CV7" s="38">
        <v>47.35</v>
      </c>
      <c r="CW7" s="38">
        <v>47.67</v>
      </c>
      <c r="CX7" s="38">
        <v>100</v>
      </c>
      <c r="CY7" s="38">
        <v>100</v>
      </c>
      <c r="CZ7" s="38">
        <v>100</v>
      </c>
      <c r="DA7" s="38">
        <v>100</v>
      </c>
      <c r="DB7" s="38">
        <v>100</v>
      </c>
      <c r="DC7" s="38">
        <v>84.69</v>
      </c>
      <c r="DD7" s="38">
        <v>82.94</v>
      </c>
      <c r="DE7" s="38">
        <v>82.91</v>
      </c>
      <c r="DF7" s="38">
        <v>83.85</v>
      </c>
      <c r="DG7" s="38">
        <v>81.209999999999994</v>
      </c>
      <c r="DH7" s="38">
        <v>79.3</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2021-02-05T07:39:14Z</cp:lastPrinted>
  <dcterms:created xsi:type="dcterms:W3CDTF">2020-12-04T03:21:15Z</dcterms:created>
  <dcterms:modified xsi:type="dcterms:W3CDTF">2021-02-05T07:39:20Z</dcterms:modified>
  <cp:category/>
</cp:coreProperties>
</file>