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13 高野町\"/>
    </mc:Choice>
  </mc:AlternateContent>
  <workbookProtection workbookAlgorithmName="SHA-512" workbookHashValue="bsTsbSOD+UOGOGSIegO0gmBOtE4+hvuIagkmyIglDwpC7HlNA/FsLPGBvmthQq4phc37gjUfcuUfGd9KWw5+5Q==" workbookSaltValue="AfHKWbUBQy7fxS7gqRULdw==" workbookSpinCount="100000" lockStructure="1"/>
  <bookViews>
    <workbookView xWindow="-12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P6" i="5"/>
  <c r="P10" i="4" s="1"/>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AD10" i="4"/>
  <c r="W10" i="4"/>
  <c r="B10" i="4"/>
  <c r="I8" i="4"/>
  <c r="B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<sst xmlns="http://schemas.openxmlformats.org/spreadsheetml/2006/main" count="236" uniqueCount="120">
  <si>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</si>
  <si>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</si>
  <si>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</si>
  <si>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</si>
  <si>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</si>
  <si>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</si>
  <si>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</si>
  <si>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</si>
  <si>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</si>
  <si>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</si>
  <si>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</si>
  <si>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</si>
  <si>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</si>
  <si>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</si>
  <si>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</si>
  <si>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</si>
  <si>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</si>
  <si>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</si>
  <si>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</si>
  <si>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</si>
  <si>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</si>
  <si>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</si>
  <si>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</si>
  <si>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</si>
  <si>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</si>
  <si>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</si>
  <si>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</si>
  <si>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</si>
  <si>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</si>
  <si>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</si>
  <si>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</si>
  <si>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</si>
  <si>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</si>
  <si>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</si>
  <si>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</si>
  <si>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</si>
  <si>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</si>
  <si>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</si>
  <si>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</si>
  <si>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</si>
  <si>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</si>
  <si>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</si>
  <si>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</si>
  <si>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</si>
  <si>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</si>
  <si>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</si>
  <si>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</si>
  <si>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</si>
  <si>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</si>
  <si>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</si>
  <si>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</si>
  <si>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</si>
  <si>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</si>
  <si>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</si>
  <si>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</si>
  <si>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</si>
  <si>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</si>
  <si>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</si>
  <si>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</si>
  <si>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</si>
  <si>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</si>
  <si>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</si>
  <si>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</si>
  <si>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</si>
  <si>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</si>
  <si>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</si>
  <si>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</si>
  <si>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</si>
  <si>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</si>
  <si>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</si>
  <si>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</si>
  <si>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</si>
  <si>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</si>
  <si>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</si>
  <si>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</si>
  <si>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</si>
  <si>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</si>
  <si>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</si>
  <si>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</si>
  <si>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</si>
  <si>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</si>
  <si>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</si>
  <si>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</si>
  <si>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</si>
  <si>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</si>
  <si>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</si>
  <si>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</si>
  <si>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</si>
  <si>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</si>
  <si>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</si>
  <si>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</si>
  <si>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</si>
  <si>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</si>
  <si>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</si>
  <si>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</si>
  <si>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</si>
  <si>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</si>
  <si>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</si>
  <si>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</si>
  <si>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</si>
  <si>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</si>
  <si>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</si>
  <si>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</si>
  <si>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</si>
  <si>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</si>
  <si>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</si>
  <si>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</si>
  <si>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</si>
  <si>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</si>
  <si>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</si>
  <si>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</si>
  <si>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</si>
  <si>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</si>
  <si>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</si>
  <si>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</si>
  <si>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</si>
  <si>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</si>
  <si>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10年の供用開始から経過年数が浅く、管渠の老朽化の懸念は低いため管路の更新は行っていない。しかしながら、事業開始以降約20年が経過していることもあり、将来にわたる安定した事業運営のためには、処理場や管路については定期的な調査や修繕、更新の計画を検討していく必要がある。
令和元年度に機能診断調査及び最適整備構想計画を策定した。今後、この計画に基づいて、更新等を実施していく予定である。</t>
    <rPh sb="137" eb="139">
      <t>レイワ</t>
    </rPh>
    <rPh sb="139" eb="141">
      <t>ガンネン</t>
    </rPh>
    <rPh sb="141" eb="142">
      <t>ド</t>
    </rPh>
    <rPh sb="143" eb="145">
      <t>キノウ</t>
    </rPh>
    <rPh sb="145" eb="147">
      <t>シンダン</t>
    </rPh>
    <rPh sb="147" eb="149">
      <t>チョウサ</t>
    </rPh>
    <rPh sb="149" eb="150">
      <t>オヨ</t>
    </rPh>
    <rPh sb="151" eb="153">
      <t>サイテキ</t>
    </rPh>
    <rPh sb="153" eb="155">
      <t>セイビ</t>
    </rPh>
    <rPh sb="155" eb="157">
      <t>コウソウ</t>
    </rPh>
    <rPh sb="157" eb="159">
      <t>ケイカク</t>
    </rPh>
    <rPh sb="160" eb="162">
      <t>サクテイ</t>
    </rPh>
    <rPh sb="165" eb="167">
      <t>コンゴ</t>
    </rPh>
    <rPh sb="170" eb="172">
      <t>ケイカク</t>
    </rPh>
    <rPh sb="173" eb="174">
      <t>モト</t>
    </rPh>
    <rPh sb="178" eb="180">
      <t>コウシン</t>
    </rPh>
    <rPh sb="180" eb="181">
      <t>トウ</t>
    </rPh>
    <rPh sb="182" eb="184">
      <t>ジッシ</t>
    </rPh>
    <rPh sb="188" eb="190">
      <t>ヨテイ</t>
    </rPh>
    <phoneticPr fontId="4"/>
  </si>
  <si>
    <t>高野町では、公共下水道・特定環境保全公共下水道・農業集落排水・個別排水処理・生活排水処理と下水道事業を展開しており、下水道の普及啓蒙に努めている。この結果、類似団体平均を大きく上回る水洗化率を達成している。このうち、農業集落排水は花坂地区の汚水処理を行っている。
一般会計繰入金への依存度が高く、将来的には人口の減少による料金収入の減少と施設の維持や更新に係る費用の増大が見込まれるため、計画的な修繕・更新によるライフサイクルコストの最小化に取り組むとともに、財源確保のための使用料の見直しについても検討する必要がある。</t>
    <rPh sb="64" eb="66">
      <t>ケイモウ</t>
    </rPh>
    <rPh sb="148" eb="151">
      <t>ショウライテキ</t>
    </rPh>
    <rPh sb="166" eb="168">
      <t>ゲンショウ</t>
    </rPh>
    <rPh sb="169" eb="171">
      <t>シセツ</t>
    </rPh>
    <rPh sb="172" eb="174">
      <t>イジ</t>
    </rPh>
    <rPh sb="175" eb="177">
      <t>コウシン</t>
    </rPh>
    <rPh sb="183" eb="185">
      <t>ゾウダイ</t>
    </rPh>
    <rPh sb="186" eb="188">
      <t>ミコ</t>
    </rPh>
    <rPh sb="217" eb="220">
      <t>サイショウカ</t>
    </rPh>
    <rPh sb="221" eb="222">
      <t>ト</t>
    </rPh>
    <rPh sb="223" eb="224">
      <t>ク</t>
    </rPh>
    <phoneticPr fontId="4"/>
  </si>
  <si>
    <r>
      <rPr>
        <sz val="11"/>
        <color theme="1" tint="4.9989318521683403E-2"/>
        <rFont val="ＭＳ ゴシック"/>
        <family val="3"/>
        <charset val="128"/>
      </rPr>
      <t>①収益的収支比率は100％を上回っているが、収入の大半は国庫補助金と一般会計からの繰入金であり、基準外繰入の占める割合も大きい状況である。</t>
    </r>
    <r>
      <rPr>
        <sz val="11"/>
        <color rgb="FF0070C0"/>
        <rFont val="ＭＳ ゴシック"/>
        <family val="3"/>
        <charset val="128"/>
      </rPr>
      <t xml:space="preserve">
</t>
    </r>
    <r>
      <rPr>
        <sz val="11"/>
        <color theme="1" tint="4.9989318521683403E-2"/>
        <rFont val="ＭＳ ゴシック"/>
        <family val="3"/>
        <charset val="128"/>
      </rPr>
      <t>④企業債残高対事業規模比率は、償還に要する資金の全額を一般会計が負担することとなっているため、前年度に引き続き0％となっている。
前年度と比較すると料金収入に大きな増減はなかったが、機能診断調査及び最適整備構想計画を策定したため、委託料が増加して費用が大幅に上昇し、汚水処理費が増大したため、⑥汚水処理原価が大きく上昇し、⑤経費回収率は著しく下落した。</t>
    </r>
    <r>
      <rPr>
        <sz val="11"/>
        <color rgb="FF0070C0"/>
        <rFont val="ＭＳ ゴシック"/>
        <family val="3"/>
        <charset val="128"/>
      </rPr>
      <t xml:space="preserve">
</t>
    </r>
    <r>
      <rPr>
        <sz val="11"/>
        <color theme="1" tint="4.9989318521683403E-2"/>
        <rFont val="ＭＳ ゴシック"/>
        <family val="3"/>
        <charset val="128"/>
      </rPr>
      <t>⑦施設利用率は類似団体平均を上回っているものの低い水準で推移している。⑧水洗化率が既に100％近い水準にあることや、将来的な人口の減少が見込まれていることを鑑みると、これ以上の施設利用は見込めないため、更新時には施設規模の適正化の検討が必要である。</t>
    </r>
    <rPh sb="1" eb="6">
      <t>シュウエキテキシュウシ</t>
    </rPh>
    <rPh sb="6" eb="8">
      <t>ヒリツ</t>
    </rPh>
    <rPh sb="14" eb="16">
      <t>ウワマワ</t>
    </rPh>
    <rPh sb="22" eb="24">
      <t>シュウニュウ</t>
    </rPh>
    <rPh sb="25" eb="27">
      <t>タイハン</t>
    </rPh>
    <rPh sb="28" eb="30">
      <t>コッコ</t>
    </rPh>
    <rPh sb="30" eb="33">
      <t>ホジョキン</t>
    </rPh>
    <rPh sb="34" eb="38">
      <t>イッパンカイケイ</t>
    </rPh>
    <rPh sb="41" eb="43">
      <t>クリイレ</t>
    </rPh>
    <rPh sb="43" eb="44">
      <t>キン</t>
    </rPh>
    <rPh sb="48" eb="50">
      <t>キジュン</t>
    </rPh>
    <rPh sb="50" eb="51">
      <t>ガイ</t>
    </rPh>
    <rPh sb="51" eb="53">
      <t>クリイレ</t>
    </rPh>
    <rPh sb="54" eb="55">
      <t>シ</t>
    </rPh>
    <rPh sb="57" eb="59">
      <t>ワリアイ</t>
    </rPh>
    <rPh sb="60" eb="61">
      <t>オオ</t>
    </rPh>
    <rPh sb="63" eb="65">
      <t>ジョウキョウ</t>
    </rPh>
    <rPh sb="117" eb="120">
      <t>ゼンネンド</t>
    </rPh>
    <rPh sb="121" eb="122">
      <t>ヒ</t>
    </rPh>
    <rPh sb="123" eb="124">
      <t>ツヅ</t>
    </rPh>
    <rPh sb="135" eb="138">
      <t>ゼンネンド</t>
    </rPh>
    <rPh sb="139" eb="141">
      <t>ヒカク</t>
    </rPh>
    <rPh sb="144" eb="146">
      <t>リョウキン</t>
    </rPh>
    <rPh sb="146" eb="148">
      <t>シュウニュウ</t>
    </rPh>
    <rPh sb="149" eb="150">
      <t>オオ</t>
    </rPh>
    <rPh sb="152" eb="154">
      <t>ゾウゲン</t>
    </rPh>
    <rPh sb="161" eb="163">
      <t>キノウ</t>
    </rPh>
    <rPh sb="163" eb="165">
      <t>シンダン</t>
    </rPh>
    <rPh sb="165" eb="167">
      <t>チョウサ</t>
    </rPh>
    <rPh sb="167" eb="168">
      <t>オヨ</t>
    </rPh>
    <rPh sb="169" eb="171">
      <t>サイテキ</t>
    </rPh>
    <rPh sb="171" eb="173">
      <t>セイビ</t>
    </rPh>
    <rPh sb="173" eb="175">
      <t>コウソウ</t>
    </rPh>
    <rPh sb="175" eb="177">
      <t>ケイカク</t>
    </rPh>
    <rPh sb="178" eb="180">
      <t>サクテイ</t>
    </rPh>
    <rPh sb="185" eb="188">
      <t>イタクリョウ</t>
    </rPh>
    <rPh sb="189" eb="191">
      <t>ゾウカ</t>
    </rPh>
    <rPh sb="193" eb="195">
      <t>ヒヨウ</t>
    </rPh>
    <rPh sb="196" eb="198">
      <t>オオハバ</t>
    </rPh>
    <rPh sb="199" eb="201">
      <t>ジョウショウ</t>
    </rPh>
    <rPh sb="203" eb="205">
      <t>オスイ</t>
    </rPh>
    <rPh sb="205" eb="207">
      <t>ショリ</t>
    </rPh>
    <rPh sb="209" eb="211">
      <t>ゾウダイ</t>
    </rPh>
    <rPh sb="217" eb="219">
      <t>オスイ</t>
    </rPh>
    <rPh sb="219" eb="221">
      <t>ショリ</t>
    </rPh>
    <rPh sb="221" eb="223">
      <t>ゲンカ</t>
    </rPh>
    <rPh sb="224" eb="225">
      <t>オオ</t>
    </rPh>
    <rPh sb="227" eb="229">
      <t>ジョウショウ</t>
    </rPh>
    <rPh sb="232" eb="234">
      <t>ケイヒ</t>
    </rPh>
    <rPh sb="234" eb="236">
      <t>カイシュウ</t>
    </rPh>
    <rPh sb="236" eb="237">
      <t>リツ</t>
    </rPh>
    <rPh sb="238" eb="239">
      <t>イチジル</t>
    </rPh>
    <rPh sb="241" eb="243">
      <t>ゲラク</t>
    </rPh>
    <rPh sb="270" eb="271">
      <t>ヒク</t>
    </rPh>
    <rPh sb="272" eb="274">
      <t>スイジュン</t>
    </rPh>
    <rPh sb="275" eb="277">
      <t>スイイ</t>
    </rPh>
    <rPh sb="294" eb="295">
      <t>チカ</t>
    </rPh>
    <rPh sb="296" eb="298">
      <t>スイジュン</t>
    </rPh>
    <rPh sb="355" eb="357">
      <t>キボ</t>
    </rPh>
    <rPh sb="360" eb="361">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</si>
</sst>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0070C0"/>
      <name val="ＭＳ ゴシック"/>
      <family val="3"/>
      <charset val="128"/>
    </font>
    <font>
      <sz val="11"/>
      <color theme="1" tint="4.9989318521683403E-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72-4A8D-81CF-1B42810C6F5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A072-4A8D-81CF-1B42810C6F5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69.14</c:v>
                </c:pt>
                <c:pt idx="1">
                  <c:v>60.49</c:v>
                </c:pt>
                <c:pt idx="2">
                  <c:v>62.96</c:v>
                </c:pt>
                <c:pt idx="3">
                  <c:v>54.32</c:v>
                </c:pt>
                <c:pt idx="4">
                  <c:v>51.85</c:v>
                </c:pt>
              </c:numCache>
            </c:numRef>
          </c:val>
          <c:extLst>
            <c:ext xmlns:c16="http://schemas.microsoft.com/office/drawing/2014/chart" uri="{C3380CC4-5D6E-409C-BE32-E72D297353CC}">
              <c16:uniqueId val="{00000000-05A4-448D-A3B8-D051805A982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05A4-448D-A3B8-D051805A982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93.27</c:v>
                </c:pt>
              </c:numCache>
            </c:numRef>
          </c:val>
          <c:extLst>
            <c:ext xmlns:c16="http://schemas.microsoft.com/office/drawing/2014/chart" uri="{C3380CC4-5D6E-409C-BE32-E72D297353CC}">
              <c16:uniqueId val="{00000000-C47C-4E2A-B8EC-E87531957B0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C47C-4E2A-B8EC-E87531957B0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102.09</c:v>
                </c:pt>
                <c:pt idx="1">
                  <c:v>104.71</c:v>
                </c:pt>
                <c:pt idx="2">
                  <c:v>103.3</c:v>
                </c:pt>
                <c:pt idx="3">
                  <c:v>106.01</c:v>
                </c:pt>
                <c:pt idx="4">
                  <c:v>104.05</c:v>
                </c:pt>
              </c:numCache>
            </c:numRef>
          </c:val>
          <c:extLst>
            <c:ext xmlns:c16="http://schemas.microsoft.com/office/drawing/2014/chart" uri="{C3380CC4-5D6E-409C-BE32-E72D297353CC}">
              <c16:uniqueId val="{00000000-9310-4081-AF8C-D82272A6A0F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10-4081-AF8C-D82272A6A0F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D7-454B-B7CB-AEC153C6EF3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D7-454B-B7CB-AEC153C6EF3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7D-4AFA-BA62-9472CDC5BFF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7D-4AFA-BA62-9472CDC5BFF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97-4C14-8A94-AE9EF3A07D9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97-4C14-8A94-AE9EF3A07D9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31-489E-BDF8-6871269D2E9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31-489E-BDF8-6871269D2E9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372.61</c:v>
                </c:pt>
                <c:pt idx="1">
                  <c:v>294.92</c:v>
                </c:pt>
                <c:pt idx="2">
                  <c:v>200.67</c:v>
                </c:pt>
                <c:pt idx="3" formatCode="#,##0.00;&quot;△&quot;#,##0.00">
                  <c:v>0</c:v>
                </c:pt>
                <c:pt idx="4" formatCode="#,##0.00;&quot;△&quot;#,##0.00">
                  <c:v>0</c:v>
                </c:pt>
              </c:numCache>
            </c:numRef>
          </c:val>
          <c:extLst>
            <c:ext xmlns:c16="http://schemas.microsoft.com/office/drawing/2014/chart" uri="{C3380CC4-5D6E-409C-BE32-E72D297353CC}">
              <c16:uniqueId val="{00000000-38BB-4552-B2AF-1F7FD716A75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38BB-4552-B2AF-1F7FD716A75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24.98</c:v>
                </c:pt>
                <c:pt idx="1">
                  <c:v>46.81</c:v>
                </c:pt>
                <c:pt idx="2">
                  <c:v>57.53</c:v>
                </c:pt>
                <c:pt idx="3">
                  <c:v>60.26</c:v>
                </c:pt>
                <c:pt idx="4">
                  <c:v>26.42</c:v>
                </c:pt>
              </c:numCache>
            </c:numRef>
          </c:val>
          <c:extLst>
            <c:ext xmlns:c16="http://schemas.microsoft.com/office/drawing/2014/chart" uri="{C3380CC4-5D6E-409C-BE32-E72D297353CC}">
              <c16:uniqueId val="{00000000-4FC4-4B8C-9170-BE59FBBD587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4FC4-4B8C-9170-BE59FBBD587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518.88</c:v>
                </c:pt>
                <c:pt idx="1">
                  <c:v>337.18</c:v>
                </c:pt>
                <c:pt idx="2">
                  <c:v>236.96</c:v>
                </c:pt>
                <c:pt idx="3">
                  <c:v>253.63</c:v>
                </c:pt>
                <c:pt idx="4">
                  <c:v>602.41</c:v>
                </c:pt>
              </c:numCache>
            </c:numRef>
          </c:val>
          <c:extLst>
            <c:ext xmlns:c16="http://schemas.microsoft.com/office/drawing/2014/chart" uri="{C3380CC4-5D6E-409C-BE32-E72D297353CC}">
              <c16:uniqueId val="{00000000-493A-475E-8718-C1B32EC41A2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493A-475E-8718-C1B32EC41A2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0" zoomScaleNormal="5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高野町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2983</v>
      </c>
      <c r="AM8" s="51"/>
      <c r="AN8" s="51"/>
      <c r="AO8" s="51"/>
      <c r="AP8" s="51"/>
      <c r="AQ8" s="51"/>
      <c r="AR8" s="51"/>
      <c r="AS8" s="51"/>
      <c r="AT8" s="46">
        <f>データ!T6</f>
        <v>137.03</v>
      </c>
      <c r="AU8" s="46"/>
      <c r="AV8" s="46"/>
      <c r="AW8" s="46"/>
      <c r="AX8" s="46"/>
      <c r="AY8" s="46"/>
      <c r="AZ8" s="46"/>
      <c r="BA8" s="46"/>
      <c r="BB8" s="46">
        <f>データ!U6</f>
        <v>21.77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3.53</v>
      </c>
      <c r="Q10" s="46"/>
      <c r="R10" s="46"/>
      <c r="S10" s="46"/>
      <c r="T10" s="46"/>
      <c r="U10" s="46"/>
      <c r="V10" s="46"/>
      <c r="W10" s="46">
        <f>データ!Q6</f>
        <v>100</v>
      </c>
      <c r="X10" s="46"/>
      <c r="Y10" s="46"/>
      <c r="Z10" s="46"/>
      <c r="AA10" s="46"/>
      <c r="AB10" s="46"/>
      <c r="AC10" s="46"/>
      <c r="AD10" s="51">
        <f>データ!R6</f>
        <v>3400</v>
      </c>
      <c r="AE10" s="51"/>
      <c r="AF10" s="51"/>
      <c r="AG10" s="51"/>
      <c r="AH10" s="51"/>
      <c r="AI10" s="51"/>
      <c r="AJ10" s="51"/>
      <c r="AK10" s="2"/>
      <c r="AL10" s="51">
        <f>データ!V6</f>
        <v>104</v>
      </c>
      <c r="AM10" s="51"/>
      <c r="AN10" s="51"/>
      <c r="AO10" s="51"/>
      <c r="AP10" s="51"/>
      <c r="AQ10" s="51"/>
      <c r="AR10" s="51"/>
      <c r="AS10" s="51"/>
      <c r="AT10" s="46">
        <f>データ!W6</f>
        <v>0.31</v>
      </c>
      <c r="AU10" s="46"/>
      <c r="AV10" s="46"/>
      <c r="AW10" s="46"/>
      <c r="AX10" s="46"/>
      <c r="AY10" s="46"/>
      <c r="AZ10" s="46"/>
      <c r="BA10" s="46"/>
      <c r="BB10" s="46">
        <f>データ!X6</f>
        <v>335.48</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119</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69"/>
      <c r="BN33" s="69"/>
      <c r="BO33" s="69"/>
      <c r="BP33" s="69"/>
      <c r="BQ33" s="69"/>
      <c r="BR33" s="69"/>
      <c r="BS33" s="69"/>
      <c r="BT33" s="69"/>
      <c r="BU33" s="69"/>
      <c r="BV33" s="69"/>
      <c r="BW33" s="69"/>
      <c r="BX33" s="69"/>
      <c r="BY33" s="69"/>
      <c r="BZ33" s="7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69"/>
      <c r="BN34" s="69"/>
      <c r="BO34" s="69"/>
      <c r="BP34" s="69"/>
      <c r="BQ34" s="69"/>
      <c r="BR34" s="69"/>
      <c r="BS34" s="69"/>
      <c r="BT34" s="69"/>
      <c r="BU34" s="69"/>
      <c r="BV34" s="69"/>
      <c r="BW34" s="69"/>
      <c r="BX34" s="69"/>
      <c r="BY34" s="69"/>
      <c r="BZ34" s="7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1"/>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1"/>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1"/>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1"/>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1"/>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1"/>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1"/>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1"/>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1"/>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1"/>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1"/>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1"/>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1"/>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1"/>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1"/>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45</v>
      </c>
      <c r="N86" s="26" t="s">
        <v>45</v>
      </c>
      <c r="O86" s="26" t="str">
        <f>データ!EO6</f>
        <v>【0.02】</v>
      </c>
    </row>
  </sheetData>
  <sheetProtection algorithmName="SHA-512" hashValue="MwigXD0aFUeNjsOlKt14LdGKFV0nJJP119xgS3Zkaxtz42779hqZrnYpZ89ZDN2wvIBDdQJT3Uokvg0ufkKRsA==" saltValue="l3k+LlYdiNRQZ3oTwXZF3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303445</v>
      </c>
      <c r="D6" s="33">
        <f t="shared" si="3"/>
        <v>47</v>
      </c>
      <c r="E6" s="33">
        <f t="shared" si="3"/>
        <v>17</v>
      </c>
      <c r="F6" s="33">
        <f t="shared" si="3"/>
        <v>5</v>
      </c>
      <c r="G6" s="33">
        <f t="shared" si="3"/>
        <v>0</v>
      </c>
      <c r="H6" s="33" t="str">
        <f t="shared" si="3"/>
        <v>和歌山県　高野町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3.53</v>
      </c>
      <c r="Q6" s="34">
        <f t="shared" si="3"/>
        <v>100</v>
      </c>
      <c r="R6" s="34">
        <f t="shared" si="3"/>
        <v>3400</v>
      </c>
      <c r="S6" s="34">
        <f t="shared" si="3"/>
        <v>2983</v>
      </c>
      <c r="T6" s="34">
        <f t="shared" si="3"/>
        <v>137.03</v>
      </c>
      <c r="U6" s="34">
        <f t="shared" si="3"/>
        <v>21.77</v>
      </c>
      <c r="V6" s="34">
        <f t="shared" si="3"/>
        <v>104</v>
      </c>
      <c r="W6" s="34">
        <f t="shared" si="3"/>
        <v>0.31</v>
      </c>
      <c r="X6" s="34">
        <f t="shared" si="3"/>
        <v>335.48</v>
      </c>
      <c r="Y6" s="35">
        <f>IF(Y7="",NA(),Y7)</f>
        <v>102.09</v>
      </c>
      <c r="Z6" s="35">
        <f t="shared" ref="Z6:AH6" si="4">IF(Z7="",NA(),Z7)</f>
        <v>104.71</v>
      </c>
      <c r="AA6" s="35">
        <f t="shared" si="4"/>
        <v>103.3</v>
      </c>
      <c r="AB6" s="35">
        <f t="shared" si="4"/>
        <v>106.01</v>
      </c>
      <c r="AC6" s="35">
        <f t="shared" si="4"/>
        <v>104.05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372.61</v>
      </c>
      <c r="BG6" s="35">
        <f t="shared" ref="BG6:BO6" si="7">IF(BG7="",NA(),BG7)</f>
        <v>294.92</v>
      </c>
      <c r="BH6" s="35">
        <f t="shared" si="7"/>
        <v>200.67</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24.98</v>
      </c>
      <c r="BR6" s="35">
        <f t="shared" ref="BR6:BZ6" si="8">IF(BR7="",NA(),BR7)</f>
        <v>46.81</v>
      </c>
      <c r="BS6" s="35">
        <f t="shared" si="8"/>
        <v>57.53</v>
      </c>
      <c r="BT6" s="35">
        <f t="shared" si="8"/>
        <v>60.26</v>
      </c>
      <c r="BU6" s="35">
        <f t="shared" si="8"/>
        <v>26.42</v>
      </c>
      <c r="BV6" s="35">
        <f t="shared" si="8"/>
        <v>52.19</v>
      </c>
      <c r="BW6" s="35">
        <f t="shared" si="8"/>
        <v>55.32</v>
      </c>
      <c r="BX6" s="35">
        <f t="shared" si="8"/>
        <v>59.8</v>
      </c>
      <c r="BY6" s="35">
        <f t="shared" si="8"/>
        <v>57.77</v>
      </c>
      <c r="BZ6" s="35">
        <f t="shared" si="8"/>
        <v>57.31</v>
      </c>
      <c r="CA6" s="34" t="str">
        <f>IF(CA7="","",IF(CA7="-","【-】","【"&amp;SUBSTITUTE(TEXT(CA7,"#,##0.00"),"-","△")&amp;"】"))</f>
        <v>【59.59】</v>
      </c>
      <c r="CB6" s="35">
        <f>IF(CB7="",NA(),CB7)</f>
        <v>518.88</v>
      </c>
      <c r="CC6" s="35">
        <f t="shared" ref="CC6:CK6" si="9">IF(CC7="",NA(),CC7)</f>
        <v>337.18</v>
      </c>
      <c r="CD6" s="35">
        <f t="shared" si="9"/>
        <v>236.96</v>
      </c>
      <c r="CE6" s="35">
        <f t="shared" si="9"/>
        <v>253.63</v>
      </c>
      <c r="CF6" s="35">
        <f t="shared" si="9"/>
        <v>602.41</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69.14</v>
      </c>
      <c r="CN6" s="35">
        <f t="shared" ref="CN6:CV6" si="10">IF(CN7="",NA(),CN7)</f>
        <v>60.49</v>
      </c>
      <c r="CO6" s="35">
        <f t="shared" si="10"/>
        <v>62.96</v>
      </c>
      <c r="CP6" s="35">
        <f t="shared" si="10"/>
        <v>54.32</v>
      </c>
      <c r="CQ6" s="35">
        <f t="shared" si="10"/>
        <v>51.85</v>
      </c>
      <c r="CR6" s="35">
        <f t="shared" si="10"/>
        <v>52.31</v>
      </c>
      <c r="CS6" s="35">
        <f t="shared" si="10"/>
        <v>60.65</v>
      </c>
      <c r="CT6" s="35">
        <f t="shared" si="10"/>
        <v>51.75</v>
      </c>
      <c r="CU6" s="35">
        <f t="shared" si="10"/>
        <v>50.68</v>
      </c>
      <c r="CV6" s="35">
        <f t="shared" si="10"/>
        <v>50.14</v>
      </c>
      <c r="CW6" s="34" t="str">
        <f>IF(CW7="","",IF(CW7="-","【-】","【"&amp;SUBSTITUTE(TEXT(CW7,"#,##0.00"),"-","△")&amp;"】"))</f>
        <v>【51.30】</v>
      </c>
      <c r="CX6" s="35">
        <f>IF(CX7="",NA(),CX7)</f>
        <v>100</v>
      </c>
      <c r="CY6" s="35">
        <f t="shared" ref="CY6:DG6" si="11">IF(CY7="",NA(),CY7)</f>
        <v>100</v>
      </c>
      <c r="CZ6" s="35">
        <f t="shared" si="11"/>
        <v>100</v>
      </c>
      <c r="DA6" s="35">
        <f t="shared" si="11"/>
        <v>100</v>
      </c>
      <c r="DB6" s="35">
        <f t="shared" si="11"/>
        <v>93.27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303445</v>
      </c>
      <c r="D7" s="37">
        <v>47</v>
      </c>
      <c r="E7" s="37">
        <v>17</v>
      </c>
      <c r="F7" s="37">
        <v>5</v>
      </c>
      <c r="G7" s="37">
        <v>0</v>
      </c>
      <c r="H7" s="37" t="s">
        <v>99</v>
      </c>
      <c r="I7" s="37" t="s">
        <v>100</v>
      </c>
      <c r="J7" s="37" t="s">
        <v>101</v>
      </c>
      <c r="K7" s="37" t="s">
        <v>102</v>
      </c>
      <c r="L7" s="37" t="s">
        <v>103</v>
      </c>
      <c r="M7" s="37" t="s">
        <v>104</v>
      </c>
      <c r="N7" s="38" t="s">
        <v>105</v>
      </c>
      <c r="O7" s="38" t="s">
        <v>106</v>
      </c>
      <c r="P7" s="38">
        <v>3.53</v>
      </c>
      <c r="Q7" s="38">
        <v>100</v>
      </c>
      <c r="R7" s="38">
        <v>3400</v>
      </c>
      <c r="S7" s="38">
        <v>2983</v>
      </c>
      <c r="T7" s="38">
        <v>137.03</v>
      </c>
      <c r="U7" s="38">
        <v>21.77</v>
      </c>
      <c r="V7" s="38">
        <v>104</v>
      </c>
      <c r="W7" s="38">
        <v>0.31</v>
      </c>
      <c r="X7" s="38">
        <v>335.48</v>
      </c>
      <c r="Y7" s="38">
        <v>102.09</v>
      </c>
      <c r="Z7" s="38">
        <v>104.71</v>
      </c>
      <c r="AA7" s="38">
        <v>103.3</v>
      </c>
      <c r="AB7" s="38">
        <v>106.01</v>
      </c>
      <c r="AC7" s="38">
        <v>104.05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372.61</v>
      </c>
      <c r="BG7" s="38">
        <v>294.92</v>
      </c>
      <c r="BH7" s="38">
        <v>200.67</v>
      </c>
      <c r="BI7" s="38">
        <v>0</v>
      </c>
      <c r="BJ7" s="38">
        <v>0</v>
      </c>
      <c r="BK7" s="38">
        <v>1081.8</v>
      </c>
      <c r="BL7" s="38">
        <v>974.93</v>
      </c>
      <c r="BM7" s="38">
        <v>855.8</v>
      </c>
      <c r="BN7" s="38">
        <v>789.46</v>
      </c>
      <c r="BO7" s="38">
        <v>826.83</v>
      </c>
      <c r="BP7" s="38">
        <v>765.47</v>
      </c>
      <c r="BQ7" s="38">
        <v>24.98</v>
      </c>
      <c r="BR7" s="38">
        <v>46.81</v>
      </c>
      <c r="BS7" s="38">
        <v>57.53</v>
      </c>
      <c r="BT7" s="38">
        <v>60.26</v>
      </c>
      <c r="BU7" s="38">
        <v>26.42</v>
      </c>
      <c r="BV7" s="38">
        <v>52.19</v>
      </c>
      <c r="BW7" s="38">
        <v>55.32</v>
      </c>
      <c r="BX7" s="38">
        <v>59.8</v>
      </c>
      <c r="BY7" s="38">
        <v>57.77</v>
      </c>
      <c r="BZ7" s="38">
        <v>57.31</v>
      </c>
      <c r="CA7" s="38">
        <v>59.59</v>
      </c>
      <c r="CB7" s="38">
        <v>518.88</v>
      </c>
      <c r="CC7" s="38">
        <v>337.18</v>
      </c>
      <c r="CD7" s="38">
        <v>236.96</v>
      </c>
      <c r="CE7" s="38">
        <v>253.63</v>
      </c>
      <c r="CF7" s="38">
        <v>602.41</v>
      </c>
      <c r="CG7" s="38">
        <v>296.14</v>
      </c>
      <c r="CH7" s="38">
        <v>283.17</v>
      </c>
      <c r="CI7" s="38">
        <v>263.76</v>
      </c>
      <c r="CJ7" s="38">
        <v>274.35000000000002</v>
      </c>
      <c r="CK7" s="38">
        <v>273.52</v>
      </c>
      <c r="CL7" s="38">
        <v>257.86</v>
      </c>
      <c r="CM7" s="38">
        <v>69.14</v>
      </c>
      <c r="CN7" s="38">
        <v>60.49</v>
      </c>
      <c r="CO7" s="38">
        <v>62.96</v>
      </c>
      <c r="CP7" s="38">
        <v>54.32</v>
      </c>
      <c r="CQ7" s="38">
        <v>51.85</v>
      </c>
      <c r="CR7" s="38">
        <v>52.31</v>
      </c>
      <c r="CS7" s="38">
        <v>60.65</v>
      </c>
      <c r="CT7" s="38">
        <v>51.75</v>
      </c>
      <c r="CU7" s="38">
        <v>50.68</v>
      </c>
      <c r="CV7" s="38">
        <v>50.14</v>
      </c>
      <c r="CW7" s="38">
        <v>51.3</v>
      </c>
      <c r="CX7" s="38">
        <v>100</v>
      </c>
      <c r="CY7" s="38">
        <v>100</v>
      </c>
      <c r="CZ7" s="38">
        <v>100</v>
      </c>
      <c r="DA7" s="38">
        <v>100</v>
      </c>
      <c r="DB7" s="38">
        <v>93.27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2021-02-05T07:41:36Z</cp:lastPrinted>
  <dcterms:created xsi:type="dcterms:W3CDTF">2020-12-04T03:06:22Z</dcterms:created>
  <dcterms:modified xsi:type="dcterms:W3CDTF">2021-02-05T07:41:41Z</dcterms:modified>
  <cp:category/>
</cp:coreProperties>
</file>