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3 高野町\"/>
    </mc:Choice>
  </mc:AlternateContent>
  <workbookProtection workbookAlgorithmName="SHA-512" workbookHashValue="8rTlzCBbjDQJxxZE366rD0XNKaotlH55X7VruPxHwWXicYmYWiXpV+KpF9SvH/bJfA6SWwrNZG1/Ew9bzg90Mw==" workbookSaltValue="OVgOxn9k9hP6EDXY/uJWrw=="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W10" i="4"/>
  <c r="BB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<sst xmlns="http://schemas.openxmlformats.org/spreadsheetml/2006/main" count="236" uniqueCount="119">
  <si>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</si>
  <si>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</si>
  <si>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</si>
  <si>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</si>
  <si>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</si>
  <si>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</si>
  <si>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</si>
  <si>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</si>
  <si>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</si>
  <si>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</si>
  <si>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</si>
  <si>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</si>
  <si>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</si>
  <si>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</si>
  <si>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</si>
  <si>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</si>
  <si>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</si>
  <si>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</si>
  <si>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</si>
  <si>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</si>
  <si>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</si>
  <si>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</si>
  <si>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</si>
  <si>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</si>
  <si>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</si>
  <si>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</si>
  <si>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</si>
  <si>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</si>
  <si>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</si>
  <si>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</si>
  <si>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</si>
  <si>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</si>
  <si>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</si>
  <si>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</si>
  <si>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</si>
  <si>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</si>
  <si>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</si>
  <si>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</si>
  <si>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</si>
  <si>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</si>
  <si>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</si>
  <si>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</si>
  <si>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</si>
  <si>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</si>
  <si>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</si>
  <si>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</si>
  <si>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</si>
  <si>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</si>
  <si>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</si>
  <si>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</si>
  <si>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</si>
  <si>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</si>
  <si>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</si>
  <si>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</si>
  <si>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</si>
  <si>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</si>
  <si>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</si>
  <si>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</si>
  <si>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</si>
  <si>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</si>
  <si>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</si>
  <si>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</si>
  <si>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</si>
  <si>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</si>
  <si>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</si>
  <si>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</si>
  <si>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</si>
  <si>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</si>
  <si>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</si>
  <si>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</si>
  <si>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</si>
  <si>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</si>
  <si>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</si>
  <si>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</si>
  <si>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</si>
  <si>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</si>
  <si>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</si>
  <si>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</si>
  <si>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</si>
  <si>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</si>
  <si>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</si>
  <si>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</si>
  <si>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</si>
  <si>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</si>
  <si>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</si>
  <si>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</si>
  <si>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</si>
  <si>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</si>
  <si>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</si>
  <si>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</si>
  <si>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</si>
  <si>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</si>
  <si>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</si>
  <si>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</si>
  <si>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</si>
  <si>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</si>
  <si>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</si>
  <si>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</si>
  <si>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</si>
  <si>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</si>
  <si>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</si>
  <si>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</si>
  <si>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</si>
  <si>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</si>
  <si>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</si>
  <si>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</si>
  <si>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</si>
  <si>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</si>
  <si>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</si>
  <si>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</si>
  <si>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</si>
  <si>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</si>
  <si>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</si>
  <si>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</si>
  <si>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</si>
  <si>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</si>
  <si>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color theme="1" tint="4.9989318521683403E-2"/>
        <rFont val="ＭＳ ゴシック"/>
        <family val="3"/>
        <charset val="128"/>
      </rPr>
      <t>前年度と比較すると、収益面では、使用料収入に大きな変動はなかったが、一般会計からの繰入金が増加した。費用面では、動力費や修繕費等一部経費は減少したが、人件費や工事請負費が増加したため総費用は増加した。
①収益的収支比率が100％前後で推移していること、⑤経費回率がH27年度以降100％を維持していることから、経営状態は安定していると言える。
④企業債残高対給水収益比率は類似団体平均よりも低く、過度な企業債依存はなく財政状態も健全といえる。
⑥汚水処理原価は、類似団体平均より低い水準を保っているが、汚水処理費が増加しており、上昇傾向にある。
⑧水洗化率は100％であり、⑦施設利用率も改善傾向にある。
引き続き効率的な事業運営に取り組み、健全な経営状態を維持していく。</t>
    </r>
    <r>
      <rPr>
        <sz val="11"/>
        <color rgb="FF0070C0"/>
        <rFont val="ＭＳ ゴシック"/>
        <family val="3"/>
        <charset val="128"/>
      </rPr>
      <t xml:space="preserve">
</t>
    </r>
    <rPh sb="0" eb="3">
      <t>ゼンネンド</t>
    </rPh>
    <rPh sb="4" eb="6">
      <t>ヒカク</t>
    </rPh>
    <rPh sb="10" eb="13">
      <t>シュウエキメン</t>
    </rPh>
    <rPh sb="16" eb="19">
      <t>シヨウリョウ</t>
    </rPh>
    <rPh sb="19" eb="21">
      <t>シュウニュウ</t>
    </rPh>
    <rPh sb="22" eb="23">
      <t>オオ</t>
    </rPh>
    <rPh sb="25" eb="27">
      <t>ヘンドウ</t>
    </rPh>
    <rPh sb="34" eb="36">
      <t>イッパン</t>
    </rPh>
    <rPh sb="36" eb="38">
      <t>カイケイ</t>
    </rPh>
    <rPh sb="41" eb="43">
      <t>クリイレ</t>
    </rPh>
    <rPh sb="43" eb="44">
      <t>キン</t>
    </rPh>
    <rPh sb="45" eb="47">
      <t>ゾウカ</t>
    </rPh>
    <rPh sb="50" eb="53">
      <t>ヒヨウメン</t>
    </rPh>
    <rPh sb="56" eb="58">
      <t>ドウリョク</t>
    </rPh>
    <rPh sb="58" eb="59">
      <t>ヒ</t>
    </rPh>
    <rPh sb="60" eb="63">
      <t>シュウゼンヒ</t>
    </rPh>
    <rPh sb="63" eb="64">
      <t>トウ</t>
    </rPh>
    <rPh sb="64" eb="66">
      <t>イチブ</t>
    </rPh>
    <rPh sb="66" eb="68">
      <t>ケイヒ</t>
    </rPh>
    <rPh sb="69" eb="71">
      <t>ゲンショウ</t>
    </rPh>
    <rPh sb="75" eb="78">
      <t>ジンケンヒ</t>
    </rPh>
    <rPh sb="79" eb="81">
      <t>コウジ</t>
    </rPh>
    <rPh sb="81" eb="83">
      <t>ウケオイ</t>
    </rPh>
    <rPh sb="83" eb="84">
      <t>ヒ</t>
    </rPh>
    <rPh sb="85" eb="87">
      <t>ゾウカ</t>
    </rPh>
    <rPh sb="91" eb="94">
      <t>ソウヒヨウ</t>
    </rPh>
    <rPh sb="95" eb="97">
      <t>ゾウカ</t>
    </rPh>
    <rPh sb="223" eb="225">
      <t>オスイ</t>
    </rPh>
    <rPh sb="225" eb="227">
      <t>ショリ</t>
    </rPh>
    <rPh sb="227" eb="229">
      <t>ゲンカ</t>
    </rPh>
    <rPh sb="231" eb="235">
      <t>ルイジダンタイ</t>
    </rPh>
    <rPh sb="235" eb="237">
      <t>ヘイキン</t>
    </rPh>
    <rPh sb="239" eb="240">
      <t>ヒク</t>
    </rPh>
    <rPh sb="241" eb="243">
      <t>スイジュン</t>
    </rPh>
    <rPh sb="244" eb="245">
      <t>タモ</t>
    </rPh>
    <rPh sb="251" eb="253">
      <t>オスイ</t>
    </rPh>
    <rPh sb="253" eb="255">
      <t>ショリ</t>
    </rPh>
    <rPh sb="255" eb="256">
      <t>ヒ</t>
    </rPh>
    <rPh sb="257" eb="259">
      <t>ゾウカ</t>
    </rPh>
    <rPh sb="264" eb="266">
      <t>ジョウショウ</t>
    </rPh>
    <rPh sb="266" eb="268">
      <t>ケイコウ</t>
    </rPh>
    <phoneticPr fontId="4"/>
  </si>
  <si>
    <t>平成２年度以降、昭和初期からある管路の改築・更新に計画的に取り組んだため、直近の③管渠改善率は0％である。現在は、今後必要となる処理施設の耐震化や改築、陥没対策のための調査を行いながら、長寿命化計画に沿って施設の改修をすすめている。</t>
    <rPh sb="25" eb="28">
      <t>ケイカクテキ</t>
    </rPh>
    <rPh sb="29" eb="30">
      <t>ト</t>
    </rPh>
    <rPh sb="31" eb="32">
      <t>ク</t>
    </rPh>
    <phoneticPr fontId="4"/>
  </si>
  <si>
    <t>高野町では公共下水道・特定環境保全公共下水道・農業集落排水・個別排水処理・生活排水処理と下水道事業を展開しており、下水道の普及啓蒙に努めている。この結果、類似団体平均を大きく上回る高い水洗化率を達成している。
公共下水道は町中心部である高野山処理区の汚水処理を行っている。
将来的には人口減少による料金収入の減少が見込まれること、また、施設長寿命化に係る地方債の増加により、地方債償還の負担増が予測されることを鑑み、現在の安定した経営を継続していくために、重要施設の長寿命化による更新費用の抑制と施設規模の適正化に取り組み、一層の経営効率化に努める必要がある。</t>
    <rPh sb="63" eb="65">
      <t>ケイモウ</t>
    </rPh>
    <rPh sb="168" eb="170">
      <t>シセツ</t>
    </rPh>
    <rPh sb="170" eb="171">
      <t>チョウ</t>
    </rPh>
    <rPh sb="171" eb="174">
      <t>ジュミョウカ</t>
    </rPh>
    <rPh sb="175" eb="176">
      <t>カカ</t>
    </rPh>
    <rPh sb="177" eb="180">
      <t>チホウサイ</t>
    </rPh>
    <rPh sb="181" eb="183">
      <t>ゾウカ</t>
    </rPh>
    <rPh sb="187" eb="190">
      <t>チホウサイ</t>
    </rPh>
    <rPh sb="190" eb="192">
      <t>ショウカン</t>
    </rPh>
    <rPh sb="193" eb="195">
      <t>フタン</t>
    </rPh>
    <rPh sb="195" eb="196">
      <t>ゾウ</t>
    </rPh>
    <rPh sb="197" eb="199">
      <t>ヨソク</t>
    </rPh>
    <rPh sb="205" eb="206">
      <t>カンガ</t>
    </rPh>
    <rPh sb="274" eb="2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</si>
</sst>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70C0"/>
      <name val="ＭＳ ゴシック"/>
      <family val="3"/>
      <charset val="128"/>
    </font>
    <font>
      <sz val="11"/>
      <color theme="1" tint="4.9989318521683403E-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14-4B2A-ADFF-354D51F972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0.16</c:v>
                </c:pt>
                <c:pt idx="2">
                  <c:v>0.15</c:v>
                </c:pt>
                <c:pt idx="3">
                  <c:v>0.16</c:v>
                </c:pt>
                <c:pt idx="4">
                  <c:v>0.1</c:v>
                </c:pt>
              </c:numCache>
            </c:numRef>
          </c:val>
          <c:smooth val="0"/>
          <c:extLst>
            <c:ext xmlns:c16="http://schemas.microsoft.com/office/drawing/2014/chart" uri="{C3380CC4-5D6E-409C-BE32-E72D297353CC}">
              <c16:uniqueId val="{00000001-9F14-4B2A-ADFF-354D51F972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64.760000000000005</c:v>
                </c:pt>
                <c:pt idx="1">
                  <c:v>62.8</c:v>
                </c:pt>
                <c:pt idx="2">
                  <c:v>54.43</c:v>
                </c:pt>
                <c:pt idx="3">
                  <c:v>69.73</c:v>
                </c:pt>
                <c:pt idx="4">
                  <c:v>71.38</c:v>
                </c:pt>
              </c:numCache>
            </c:numRef>
          </c:val>
          <c:extLst>
            <c:ext xmlns:c16="http://schemas.microsoft.com/office/drawing/2014/chart" uri="{C3380CC4-5D6E-409C-BE32-E72D297353CC}">
              <c16:uniqueId val="{00000000-107B-4578-A907-BB3E5F6AF2B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58.04</c:v>
                </c:pt>
                <c:pt idx="1">
                  <c:v>55.58</c:v>
                </c:pt>
                <c:pt idx="2">
                  <c:v>54.05</c:v>
                </c:pt>
                <c:pt idx="3">
                  <c:v>57.54</c:v>
                </c:pt>
                <c:pt idx="4">
                  <c:v>55.55</c:v>
                </c:pt>
              </c:numCache>
            </c:numRef>
          </c:val>
          <c:smooth val="0"/>
          <c:extLst>
            <c:ext xmlns:c16="http://schemas.microsoft.com/office/drawing/2014/chart" uri="{C3380CC4-5D6E-409C-BE32-E72D297353CC}">
              <c16:uniqueId val="{00000001-107B-4578-A907-BB3E5F6AF2B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AB4-46AE-A780-53A2EEC6355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93.94</c:v>
                </c:pt>
                <c:pt idx="1">
                  <c:v>93.1</c:v>
                </c:pt>
                <c:pt idx="2">
                  <c:v>92.88</c:v>
                </c:pt>
                <c:pt idx="3">
                  <c:v>92.87</c:v>
                </c:pt>
                <c:pt idx="4">
                  <c:v>91.64</c:v>
                </c:pt>
              </c:numCache>
            </c:numRef>
          </c:val>
          <c:smooth val="0"/>
          <c:extLst>
            <c:ext xmlns:c16="http://schemas.microsoft.com/office/drawing/2014/chart" uri="{C3380CC4-5D6E-409C-BE32-E72D297353CC}">
              <c16:uniqueId val="{00000001-CAB4-46AE-A780-53A2EEC6355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105.32</c:v>
                </c:pt>
                <c:pt idx="1">
                  <c:v>99.46</c:v>
                </c:pt>
                <c:pt idx="2">
                  <c:v>96.89</c:v>
                </c:pt>
                <c:pt idx="3">
                  <c:v>103.37</c:v>
                </c:pt>
                <c:pt idx="4">
                  <c:v>102.38</c:v>
                </c:pt>
              </c:numCache>
            </c:numRef>
          </c:val>
          <c:extLst>
            <c:ext xmlns:c16="http://schemas.microsoft.com/office/drawing/2014/chart" uri="{C3380CC4-5D6E-409C-BE32-E72D297353CC}">
              <c16:uniqueId val="{00000000-6999-4726-9976-402130E1C7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99-4726-9976-402130E1C7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FE-427C-9A71-5758438C03B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FE-427C-9A71-5758438C03B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8F-4E2B-9D5F-3B5207419B9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8F-4E2B-9D5F-3B5207419B9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0E-465C-B920-8052155C75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0E-465C-B920-8052155C75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38-4241-9197-527A4C98D9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38-4241-9197-527A4C98D9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358.37</c:v>
                </c:pt>
                <c:pt idx="1">
                  <c:v>260.79000000000002</c:v>
                </c:pt>
                <c:pt idx="2">
                  <c:v>233.51</c:v>
                </c:pt>
                <c:pt idx="3">
                  <c:v>439.85</c:v>
                </c:pt>
                <c:pt idx="4">
                  <c:v>479.89</c:v>
                </c:pt>
              </c:numCache>
            </c:numRef>
          </c:val>
          <c:extLst>
            <c:ext xmlns:c16="http://schemas.microsoft.com/office/drawing/2014/chart" uri="{C3380CC4-5D6E-409C-BE32-E72D297353CC}">
              <c16:uniqueId val="{00000000-52EB-43F3-9A84-A3A42402D60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593.23</c:v>
                </c:pt>
                <c:pt idx="1">
                  <c:v>671.97</c:v>
                </c:pt>
                <c:pt idx="2">
                  <c:v>798.84</c:v>
                </c:pt>
                <c:pt idx="3">
                  <c:v>692.13</c:v>
                </c:pt>
                <c:pt idx="4">
                  <c:v>807.75</c:v>
                </c:pt>
              </c:numCache>
            </c:numRef>
          </c:val>
          <c:smooth val="0"/>
          <c:extLst>
            <c:ext xmlns:c16="http://schemas.microsoft.com/office/drawing/2014/chart" uri="{C3380CC4-5D6E-409C-BE32-E72D297353CC}">
              <c16:uniqueId val="{00000001-52EB-43F3-9A84-A3A42402D60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105.6</c:v>
                </c:pt>
                <c:pt idx="1">
                  <c:v>100</c:v>
                </c:pt>
                <c:pt idx="2">
                  <c:v>105.99</c:v>
                </c:pt>
                <c:pt idx="3">
                  <c:v>100</c:v>
                </c:pt>
                <c:pt idx="4">
                  <c:v>100</c:v>
                </c:pt>
              </c:numCache>
            </c:numRef>
          </c:val>
          <c:extLst>
            <c:ext xmlns:c16="http://schemas.microsoft.com/office/drawing/2014/chart" uri="{C3380CC4-5D6E-409C-BE32-E72D297353CC}">
              <c16:uniqueId val="{00000000-0DD4-4182-B0EE-FB9409A15F5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86.48</c:v>
                </c:pt>
                <c:pt idx="1">
                  <c:v>86.34</c:v>
                </c:pt>
                <c:pt idx="2">
                  <c:v>86.85</c:v>
                </c:pt>
                <c:pt idx="3">
                  <c:v>88.98</c:v>
                </c:pt>
                <c:pt idx="4">
                  <c:v>86.94</c:v>
                </c:pt>
              </c:numCache>
            </c:numRef>
          </c:val>
          <c:smooth val="0"/>
          <c:extLst>
            <c:ext xmlns:c16="http://schemas.microsoft.com/office/drawing/2014/chart" uri="{C3380CC4-5D6E-409C-BE32-E72D297353CC}">
              <c16:uniqueId val="{00000001-0DD4-4182-B0EE-FB9409A15F5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150.01</c:v>
                </c:pt>
                <c:pt idx="1">
                  <c:v>153.1</c:v>
                </c:pt>
                <c:pt idx="2">
                  <c:v>150</c:v>
                </c:pt>
                <c:pt idx="3">
                  <c:v>158.22</c:v>
                </c:pt>
                <c:pt idx="4">
                  <c:v>160.47</c:v>
                </c:pt>
              </c:numCache>
            </c:numRef>
          </c:val>
          <c:extLst>
            <c:ext xmlns:c16="http://schemas.microsoft.com/office/drawing/2014/chart" uri="{C3380CC4-5D6E-409C-BE32-E72D297353CC}">
              <c16:uniqueId val="{00000000-7FE2-46EB-8829-77388F981D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174.38</c:v>
                </c:pt>
                <c:pt idx="1">
                  <c:v>175.12</c:v>
                </c:pt>
                <c:pt idx="2">
                  <c:v>177.15</c:v>
                </c:pt>
                <c:pt idx="3">
                  <c:v>175.05</c:v>
                </c:pt>
                <c:pt idx="4">
                  <c:v>179.63</c:v>
                </c:pt>
              </c:numCache>
            </c:numRef>
          </c:val>
          <c:smooth val="0"/>
          <c:extLst>
            <c:ext xmlns:c16="http://schemas.microsoft.com/office/drawing/2014/chart" uri="{C3380CC4-5D6E-409C-BE32-E72D297353CC}">
              <c16:uniqueId val="{00000001-7FE2-46EB-8829-77388F981D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election activeCell="CD72" sqref="CD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和歌山県　高野町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Cd1</v>
      </c>
      <c r="X8" s="84"/>
      <c r="Y8" s="84"/>
      <c r="Z8" s="84"/>
      <c r="AA8" s="84"/>
      <c r="AB8" s="84"/>
      <c r="AC8" s="84"/>
      <c r="AD8" s="85" t="str">
        <f>データ!$M$6</f>
        <v>非設置</v>
      </c>
      <c r="AE8" s="85"/>
      <c r="AF8" s="85"/>
      <c r="AG8" s="85"/>
      <c r="AH8" s="85"/>
      <c r="AI8" s="85"/>
      <c r="AJ8" s="85"/>
      <c r="AK8" s="3"/>
      <c r="AL8" s="81">
        <f>データ!S6</f>
        <v>2983</v>
      </c>
      <c r="AM8" s="81"/>
      <c r="AN8" s="81"/>
      <c r="AO8" s="81"/>
      <c r="AP8" s="81"/>
      <c r="AQ8" s="81"/>
      <c r="AR8" s="81"/>
      <c r="AS8" s="81"/>
      <c r="AT8" s="80">
        <f>データ!T6</f>
        <v>137.03</v>
      </c>
      <c r="AU8" s="80"/>
      <c r="AV8" s="80"/>
      <c r="AW8" s="80"/>
      <c r="AX8" s="80"/>
      <c r="AY8" s="80"/>
      <c r="AZ8" s="80"/>
      <c r="BA8" s="80"/>
      <c r="BB8" s="80">
        <f>データ!U6</f>
        <v>21.77</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t="str">
        <f>データ!O6</f>
        <v>該当数値なし</v>
      </c>
      <c r="J10" s="80"/>
      <c r="K10" s="80"/>
      <c r="L10" s="80"/>
      <c r="M10" s="80"/>
      <c r="N10" s="80"/>
      <c r="O10" s="80"/>
      <c r="P10" s="80">
        <f>データ!P6</f>
        <v>75.03</v>
      </c>
      <c r="Q10" s="80"/>
      <c r="R10" s="80"/>
      <c r="S10" s="80"/>
      <c r="T10" s="80"/>
      <c r="U10" s="80"/>
      <c r="V10" s="80"/>
      <c r="W10" s="80">
        <f>データ!Q6</f>
        <v>56.56</v>
      </c>
      <c r="X10" s="80"/>
      <c r="Y10" s="80"/>
      <c r="Z10" s="80"/>
      <c r="AA10" s="80"/>
      <c r="AB10" s="80"/>
      <c r="AC10" s="80"/>
      <c r="AD10" s="81">
        <f>データ!R6</f>
        <v>3000</v>
      </c>
      <c r="AE10" s="81"/>
      <c r="AF10" s="81"/>
      <c r="AG10" s="81"/>
      <c r="AH10" s="81"/>
      <c r="AI10" s="81"/>
      <c r="AJ10" s="81"/>
      <c r="AK10" s="2"/>
      <c r="AL10" s="81">
        <f>データ!V6</f>
        <v>2209</v>
      </c>
      <c r="AM10" s="81"/>
      <c r="AN10" s="81"/>
      <c r="AO10" s="81"/>
      <c r="AP10" s="81"/>
      <c r="AQ10" s="81"/>
      <c r="AR10" s="81"/>
      <c r="AS10" s="81"/>
      <c r="AT10" s="80">
        <f>データ!W6</f>
        <v>1.43</v>
      </c>
      <c r="AU10" s="80"/>
      <c r="AV10" s="80"/>
      <c r="AW10" s="80"/>
      <c r="AX10" s="80"/>
      <c r="AY10" s="80"/>
      <c r="AZ10" s="80"/>
      <c r="BA10" s="80"/>
      <c r="BB10" s="80">
        <f>データ!X6</f>
        <v>1544.76</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3" t="s">
        <v>26</v>
      </c>
      <c r="BM14" s="54"/>
      <c r="BN14" s="54"/>
      <c r="BO14" s="54"/>
      <c r="BP14" s="54"/>
      <c r="BQ14" s="54"/>
      <c r="BR14" s="54"/>
      <c r="BS14" s="54"/>
      <c r="BT14" s="54"/>
      <c r="BU14" s="54"/>
      <c r="BV14" s="54"/>
      <c r="BW14" s="54"/>
      <c r="BX14" s="54"/>
      <c r="BY14" s="54"/>
      <c r="BZ14" s="5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56"/>
      <c r="BM15" s="57"/>
      <c r="BN15" s="57"/>
      <c r="BO15" s="57"/>
      <c r="BP15" s="57"/>
      <c r="BQ15" s="57"/>
      <c r="BR15" s="57"/>
      <c r="BS15" s="57"/>
      <c r="BT15" s="57"/>
      <c r="BU15" s="57"/>
      <c r="BV15" s="57"/>
      <c r="BW15" s="57"/>
      <c r="BX15" s="57"/>
      <c r="BY15" s="57"/>
      <c r="BZ15" s="5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116</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3" t="s">
        <v>27</v>
      </c>
      <c r="BM45" s="54"/>
      <c r="BN45" s="54"/>
      <c r="BO45" s="54"/>
      <c r="BP45" s="54"/>
      <c r="BQ45" s="54"/>
      <c r="BR45" s="54"/>
      <c r="BS45" s="54"/>
      <c r="BT45" s="54"/>
      <c r="BU45" s="54"/>
      <c r="BV45" s="54"/>
      <c r="BW45" s="54"/>
      <c r="BX45" s="54"/>
      <c r="BY45" s="54"/>
      <c r="BZ45" s="5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6"/>
      <c r="BM46" s="57"/>
      <c r="BN46" s="57"/>
      <c r="BO46" s="57"/>
      <c r="BP46" s="57"/>
      <c r="BQ46" s="57"/>
      <c r="BR46" s="57"/>
      <c r="BS46" s="57"/>
      <c r="BT46" s="57"/>
      <c r="BU46" s="57"/>
      <c r="BV46" s="57"/>
      <c r="BW46" s="57"/>
      <c r="BX46" s="57"/>
      <c r="BY46" s="57"/>
      <c r="BZ46" s="5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6"/>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6"/>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6"/>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4"/>
      <c r="BN59" s="44"/>
      <c r="BO59" s="44"/>
      <c r="BP59" s="44"/>
      <c r="BQ59" s="44"/>
      <c r="BR59" s="44"/>
      <c r="BS59" s="44"/>
      <c r="BT59" s="44"/>
      <c r="BU59" s="44"/>
      <c r="BV59" s="44"/>
      <c r="BW59" s="44"/>
      <c r="BX59" s="44"/>
      <c r="BY59" s="44"/>
      <c r="BZ59" s="45"/>
    </row>
    <row r="60" spans="1:78" ht="13.5" customHeight="1" x14ac:dyDescent="0.15">
      <c r="A60" s="2"/>
      <c r="B60" s="50" t="s">
        <v>28</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4"/>
      <c r="BN60" s="44"/>
      <c r="BO60" s="44"/>
      <c r="BP60" s="44"/>
      <c r="BQ60" s="44"/>
      <c r="BR60" s="44"/>
      <c r="BS60" s="44"/>
      <c r="BT60" s="44"/>
      <c r="BU60" s="44"/>
      <c r="BV60" s="44"/>
      <c r="BW60" s="44"/>
      <c r="BX60" s="44"/>
      <c r="BY60" s="44"/>
      <c r="BZ60" s="45"/>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3" t="s">
        <v>29</v>
      </c>
      <c r="BM64" s="54"/>
      <c r="BN64" s="54"/>
      <c r="BO64" s="54"/>
      <c r="BP64" s="54"/>
      <c r="BQ64" s="54"/>
      <c r="BR64" s="54"/>
      <c r="BS64" s="54"/>
      <c r="BT64" s="54"/>
      <c r="BU64" s="54"/>
      <c r="BV64" s="54"/>
      <c r="BW64" s="54"/>
      <c r="BX64" s="54"/>
      <c r="BY64" s="54"/>
      <c r="BZ64" s="5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6"/>
      <c r="BM65" s="57"/>
      <c r="BN65" s="57"/>
      <c r="BO65" s="57"/>
      <c r="BP65" s="57"/>
      <c r="BQ65" s="57"/>
      <c r="BR65" s="57"/>
      <c r="BS65" s="57"/>
      <c r="BT65" s="57"/>
      <c r="BU65" s="57"/>
      <c r="BV65" s="57"/>
      <c r="BW65" s="57"/>
      <c r="BX65" s="57"/>
      <c r="BY65" s="57"/>
      <c r="BZ65" s="5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QshudjApEzMRcTGr7c055HWm5avHsxsuslw9ycZaAwQIx5xRS6eHAqkY061D2Q4teL/GE4EuXhyVEwvB7B05lA==" saltValue="KISmsACaBYoJ3BJF2sphj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303445</v>
      </c>
      <c r="D6" s="33">
        <f t="shared" si="3"/>
        <v>47</v>
      </c>
      <c r="E6" s="33">
        <f t="shared" si="3"/>
        <v>17</v>
      </c>
      <c r="F6" s="33">
        <f t="shared" si="3"/>
        <v>1</v>
      </c>
      <c r="G6" s="33">
        <f t="shared" si="3"/>
        <v>0</v>
      </c>
      <c r="H6" s="33" t="str">
        <f t="shared" si="3"/>
        <v>和歌山県　高野町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75.03</v>
      </c>
      <c r="Q6" s="34">
        <f t="shared" si="3"/>
        <v>56.56</v>
      </c>
      <c r="R6" s="34">
        <f t="shared" si="3"/>
        <v>3000</v>
      </c>
      <c r="S6" s="34">
        <f t="shared" si="3"/>
        <v>2983</v>
      </c>
      <c r="T6" s="34">
        <f t="shared" si="3"/>
        <v>137.03</v>
      </c>
      <c r="U6" s="34">
        <f t="shared" si="3"/>
        <v>21.77</v>
      </c>
      <c r="V6" s="34">
        <f t="shared" si="3"/>
        <v>2209</v>
      </c>
      <c r="W6" s="34">
        <f t="shared" si="3"/>
        <v>1.43</v>
      </c>
      <c r="X6" s="34">
        <f t="shared" si="3"/>
        <v>1544.76</v>
      </c>
      <c r="Y6" s="35">
        <f>IF(Y7="",NA(),Y7)</f>
        <v>105.32</v>
      </c>
      <c r="Z6" s="35">
        <f t="shared" ref="Z6:AH6" si="4">IF(Z7="",NA(),Z7)</f>
        <v>99.46</v>
      </c>
      <c r="AA6" s="35">
        <f t="shared" si="4"/>
        <v>96.89</v>
      </c>
      <c r="AB6" s="35">
        <f t="shared" si="4"/>
        <v>103.37</v>
      </c>
      <c r="AC6" s="35">
        <f t="shared" si="4"/>
        <v>102.38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358.37</v>
      </c>
      <c r="BG6" s="35">
        <f t="shared" ref="BG6:BO6" si="7">IF(BG7="",NA(),BG7)</f>
        <v>260.79000000000002</v>
      </c>
      <c r="BH6" s="35">
        <f t="shared" si="7"/>
        <v>233.51</v>
      </c>
      <c r="BI6" s="35">
        <f t="shared" si="7"/>
        <v>439.85</v>
      </c>
      <c r="BJ6" s="35">
        <f t="shared" si="7"/>
        <v>479.89</v>
      </c>
      <c r="BK6" s="35">
        <f t="shared" si="7"/>
        <v>593.23</v>
      </c>
      <c r="BL6" s="35">
        <f t="shared" si="7"/>
        <v>671.97</v>
      </c>
      <c r="BM6" s="35">
        <f t="shared" si="7"/>
        <v>798.84</v>
      </c>
      <c r="BN6" s="35">
        <f t="shared" si="7"/>
        <v>692.13</v>
      </c>
      <c r="BO6" s="35">
        <f t="shared" si="7"/>
        <v>807.75</v>
      </c>
      <c r="BP6" s="34" t="str">
        <f>IF(BP7="","",IF(BP7="-","【-】","【"&amp;SUBSTITUTE(TEXT(BP7,"#,##0.00"),"-","△")&amp;"】"))</f>
        <v>【682.51】</v>
      </c>
      <c r="BQ6" s="35">
        <f>IF(BQ7="",NA(),BQ7)</f>
        <v>105.6</v>
      </c>
      <c r="BR6" s="35">
        <f t="shared" ref="BR6:BZ6" si="8">IF(BR7="",NA(),BR7)</f>
        <v>100</v>
      </c>
      <c r="BS6" s="35">
        <f t="shared" si="8"/>
        <v>105.99</v>
      </c>
      <c r="BT6" s="35">
        <f t="shared" si="8"/>
        <v>100</v>
      </c>
      <c r="BU6" s="35">
        <f t="shared" si="8"/>
        <v>100</v>
      </c>
      <c r="BV6" s="35">
        <f t="shared" si="8"/>
        <v>86.48</v>
      </c>
      <c r="BW6" s="35">
        <f t="shared" si="8"/>
        <v>86.34</v>
      </c>
      <c r="BX6" s="35">
        <f t="shared" si="8"/>
        <v>86.85</v>
      </c>
      <c r="BY6" s="35">
        <f t="shared" si="8"/>
        <v>88.98</v>
      </c>
      <c r="BZ6" s="35">
        <f t="shared" si="8"/>
        <v>86.94</v>
      </c>
      <c r="CA6" s="34" t="str">
        <f>IF(CA7="","",IF(CA7="-","【-】","【"&amp;SUBSTITUTE(TEXT(CA7,"#,##0.00"),"-","△")&amp;"】"))</f>
        <v>【100.34】</v>
      </c>
      <c r="CB6" s="35">
        <f>IF(CB7="",NA(),CB7)</f>
        <v>150.01</v>
      </c>
      <c r="CC6" s="35">
        <f t="shared" ref="CC6:CK6" si="9">IF(CC7="",NA(),CC7)</f>
        <v>153.1</v>
      </c>
      <c r="CD6" s="35">
        <f t="shared" si="9"/>
        <v>150</v>
      </c>
      <c r="CE6" s="35">
        <f t="shared" si="9"/>
        <v>158.22</v>
      </c>
      <c r="CF6" s="35">
        <f t="shared" si="9"/>
        <v>160.47</v>
      </c>
      <c r="CG6" s="35">
        <f t="shared" si="9"/>
        <v>174.38</v>
      </c>
      <c r="CH6" s="35">
        <f t="shared" si="9"/>
        <v>175.12</v>
      </c>
      <c r="CI6" s="35">
        <f t="shared" si="9"/>
        <v>177.15</v>
      </c>
      <c r="CJ6" s="35">
        <f t="shared" si="9"/>
        <v>175.05</v>
      </c>
      <c r="CK6" s="35">
        <f t="shared" si="9"/>
        <v>179.63</v>
      </c>
      <c r="CL6" s="34" t="str">
        <f>IF(CL7="","",IF(CL7="-","【-】","【"&amp;SUBSTITUTE(TEXT(CL7,"#,##0.00"),"-","△")&amp;"】"))</f>
        <v>【136.15】</v>
      </c>
      <c r="CM6" s="35">
        <f>IF(CM7="",NA(),CM7)</f>
        <v>64.760000000000005</v>
      </c>
      <c r="CN6" s="35">
        <f t="shared" ref="CN6:CV6" si="10">IF(CN7="",NA(),CN7)</f>
        <v>62.8</v>
      </c>
      <c r="CO6" s="35">
        <f t="shared" si="10"/>
        <v>54.43</v>
      </c>
      <c r="CP6" s="35">
        <f t="shared" si="10"/>
        <v>69.73</v>
      </c>
      <c r="CQ6" s="35">
        <f t="shared" si="10"/>
        <v>71.38</v>
      </c>
      <c r="CR6" s="35">
        <f t="shared" si="10"/>
        <v>58.04</v>
      </c>
      <c r="CS6" s="35">
        <f t="shared" si="10"/>
        <v>55.58</v>
      </c>
      <c r="CT6" s="35">
        <f t="shared" si="10"/>
        <v>54.05</v>
      </c>
      <c r="CU6" s="35">
        <f t="shared" si="10"/>
        <v>57.54</v>
      </c>
      <c r="CV6" s="35">
        <f t="shared" si="10"/>
        <v>55.55</v>
      </c>
      <c r="CW6" s="34" t="str">
        <f>IF(CW7="","",IF(CW7="-","【-】","【"&amp;SUBSTITUTE(TEXT(CW7,"#,##0.00"),"-","△")&amp;"】"))</f>
        <v>【59.64】</v>
      </c>
      <c r="CX6" s="35">
        <f>IF(CX7="",NA(),CX7)</f>
        <v>100</v>
      </c>
      <c r="CY6" s="35">
        <f t="shared" ref="CY6:DG6" si="11">IF(CY7="",NA(),CY7)</f>
        <v>100</v>
      </c>
      <c r="CZ6" s="35">
        <f t="shared" si="11"/>
        <v>100</v>
      </c>
      <c r="DA6" s="35">
        <f t="shared" si="11"/>
        <v>100</v>
      </c>
      <c r="DB6" s="35">
        <f t="shared" si="11"/>
        <v>100</v>
      </c>
      <c r="DC6" s="35">
        <f t="shared" si="11"/>
        <v>93.94</v>
      </c>
      <c r="DD6" s="35">
        <f t="shared" si="11"/>
        <v>93.1</v>
      </c>
      <c r="DE6" s="35">
        <f t="shared" si="11"/>
        <v>92.88</v>
      </c>
      <c r="DF6" s="35">
        <f t="shared" si="11"/>
        <v>92.87</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5">
        <f t="shared" si="14"/>
        <v>0.16</v>
      </c>
      <c r="EL6" s="35">
        <f t="shared" si="14"/>
        <v>0.15</v>
      </c>
      <c r="EM6" s="35">
        <f t="shared" si="14"/>
        <v>0.16</v>
      </c>
      <c r="EN6" s="35">
        <f t="shared" si="14"/>
        <v>0.1</v>
      </c>
      <c r="EO6" s="34" t="str">
        <f>IF(EO7="","",IF(EO7="-","【-】","【"&amp;SUBSTITUTE(TEXT(EO7,"#,##0.00"),"-","△")&amp;"】"))</f>
        <v>【0.22】</v>
      </c>
    </row>
    <row r="7" spans="1:145" s="36" customFormat="1" x14ac:dyDescent="0.15">
      <c r="A7" s="28"/>
      <c r="B7" s="37">
        <v>2019</v>
      </c>
      <c r="C7" s="37">
        <v>303445</v>
      </c>
      <c r="D7" s="37">
        <v>47</v>
      </c>
      <c r="E7" s="37">
        <v>17</v>
      </c>
      <c r="F7" s="37">
        <v>1</v>
      </c>
      <c r="G7" s="37">
        <v>0</v>
      </c>
      <c r="H7" s="37" t="s">
        <v>98</v>
      </c>
      <c r="I7" s="37" t="s">
        <v>99</v>
      </c>
      <c r="J7" s="37" t="s">
        <v>100</v>
      </c>
      <c r="K7" s="37" t="s">
        <v>101</v>
      </c>
      <c r="L7" s="37" t="s">
        <v>102</v>
      </c>
      <c r="M7" s="37" t="s">
        <v>103</v>
      </c>
      <c r="N7" s="38" t="s">
        <v>104</v>
      </c>
      <c r="O7" s="38" t="s">
        <v>105</v>
      </c>
      <c r="P7" s="38">
        <v>75.03</v>
      </c>
      <c r="Q7" s="38">
        <v>56.56</v>
      </c>
      <c r="R7" s="38">
        <v>3000</v>
      </c>
      <c r="S7" s="38">
        <v>2983</v>
      </c>
      <c r="T7" s="38">
        <v>137.03</v>
      </c>
      <c r="U7" s="38">
        <v>21.77</v>
      </c>
      <c r="V7" s="38">
        <v>2209</v>
      </c>
      <c r="W7" s="38">
        <v>1.43</v>
      </c>
      <c r="X7" s="38">
        <v>1544.76</v>
      </c>
      <c r="Y7" s="38">
        <v>105.32</v>
      </c>
      <c r="Z7" s="38">
        <v>99.46</v>
      </c>
      <c r="AA7" s="38">
        <v>96.89</v>
      </c>
      <c r="AB7" s="38">
        <v>103.37</v>
      </c>
      <c r="AC7" s="38">
        <v>102.38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358.37</v>
      </c>
      <c r="BG7" s="38">
        <v>260.79000000000002</v>
      </c>
      <c r="BH7" s="38">
        <v>233.51</v>
      </c>
      <c r="BI7" s="38">
        <v>439.85</v>
      </c>
      <c r="BJ7" s="38">
        <v>479.89</v>
      </c>
      <c r="BK7" s="38">
        <v>593.23</v>
      </c>
      <c r="BL7" s="38">
        <v>671.97</v>
      </c>
      <c r="BM7" s="38">
        <v>798.84</v>
      </c>
      <c r="BN7" s="38">
        <v>692.13</v>
      </c>
      <c r="BO7" s="38">
        <v>807.75</v>
      </c>
      <c r="BP7" s="38">
        <v>682.51</v>
      </c>
      <c r="BQ7" s="38">
        <v>105.6</v>
      </c>
      <c r="BR7" s="38">
        <v>100</v>
      </c>
      <c r="BS7" s="38">
        <v>105.99</v>
      </c>
      <c r="BT7" s="38">
        <v>100</v>
      </c>
      <c r="BU7" s="38">
        <v>100</v>
      </c>
      <c r="BV7" s="38">
        <v>86.48</v>
      </c>
      <c r="BW7" s="38">
        <v>86.34</v>
      </c>
      <c r="BX7" s="38">
        <v>86.85</v>
      </c>
      <c r="BY7" s="38">
        <v>88.98</v>
      </c>
      <c r="BZ7" s="38">
        <v>86.94</v>
      </c>
      <c r="CA7" s="38">
        <v>100.34</v>
      </c>
      <c r="CB7" s="38">
        <v>150.01</v>
      </c>
      <c r="CC7" s="38">
        <v>153.1</v>
      </c>
      <c r="CD7" s="38">
        <v>150</v>
      </c>
      <c r="CE7" s="38">
        <v>158.22</v>
      </c>
      <c r="CF7" s="38">
        <v>160.47</v>
      </c>
      <c r="CG7" s="38">
        <v>174.38</v>
      </c>
      <c r="CH7" s="38">
        <v>175.12</v>
      </c>
      <c r="CI7" s="38">
        <v>177.15</v>
      </c>
      <c r="CJ7" s="38">
        <v>175.05</v>
      </c>
      <c r="CK7" s="38">
        <v>179.63</v>
      </c>
      <c r="CL7" s="38">
        <v>136.15</v>
      </c>
      <c r="CM7" s="38">
        <v>64.760000000000005</v>
      </c>
      <c r="CN7" s="38">
        <v>62.8</v>
      </c>
      <c r="CO7" s="38">
        <v>54.43</v>
      </c>
      <c r="CP7" s="38">
        <v>69.73</v>
      </c>
      <c r="CQ7" s="38">
        <v>71.38</v>
      </c>
      <c r="CR7" s="38">
        <v>58.04</v>
      </c>
      <c r="CS7" s="38">
        <v>55.58</v>
      </c>
      <c r="CT7" s="38">
        <v>54.05</v>
      </c>
      <c r="CU7" s="38">
        <v>57.54</v>
      </c>
      <c r="CV7" s="38">
        <v>55.55</v>
      </c>
      <c r="CW7" s="38">
        <v>59.64</v>
      </c>
      <c r="CX7" s="38">
        <v>100</v>
      </c>
      <c r="CY7" s="38">
        <v>100</v>
      </c>
      <c r="CZ7" s="38">
        <v>100</v>
      </c>
      <c r="DA7" s="38">
        <v>100</v>
      </c>
      <c r="DB7" s="38">
        <v>100</v>
      </c>
      <c r="DC7" s="38">
        <v>93.94</v>
      </c>
      <c r="DD7" s="38">
        <v>93.1</v>
      </c>
      <c r="DE7" s="38">
        <v>92.88</v>
      </c>
      <c r="DF7" s="38">
        <v>92.87</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0.16</v>
      </c>
      <c r="EL7" s="38">
        <v>0.15</v>
      </c>
      <c r="EM7" s="38">
        <v>0.16</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2021-02-05T07:39:49Z</cp:lastPrinted>
  <dcterms:created xsi:type="dcterms:W3CDTF">2020-12-04T02:48:13Z</dcterms:created>
  <dcterms:modified xsi:type="dcterms:W3CDTF">2021-02-05T07:39:50Z</dcterms:modified>
  <cp:category/>
</cp:coreProperties>
</file>