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3 高野町\"/>
    </mc:Choice>
  </mc:AlternateContent>
  <workbookProtection workbookAlgorithmName="SHA-512" workbookHashValue="GDodpRI7IhPSgv1kewer7TZNYZG+ew4L94cWQh/QKEjbA4jGLsrh4y34dbGstBL3ypxn0urV3ced1IekdmgMgA==" workbookSaltValue="kBH/KlG8heXj8bCA+Ock/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AL10" i="4"/>
  <c r="W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<sst xmlns="http://schemas.openxmlformats.org/spreadsheetml/2006/main" count="228" uniqueCount="113">
  <si>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</si>
  <si>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</si>
  <si>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</si>
  <si>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</si>
  <si>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</si>
  <si>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</si>
  <si>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</si>
  <si>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</si>
  <si>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</si>
  <si>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</si>
  <si>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</si>
  <si>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</si>
  <si>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</si>
  <si>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</si>
  <si>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</si>
  <si>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</si>
  <si>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</si>
  <si>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</si>
  <si>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</si>
  <si>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</si>
  <si>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</si>
  <si>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</si>
  <si>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</si>
  <si>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</si>
  <si>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</si>
  <si>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</si>
  <si>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</si>
  <si>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</si>
  <si>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</si>
  <si>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</si>
  <si>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</si>
  <si>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</si>
  <si>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</si>
  <si>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</si>
  <si>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</si>
  <si>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</si>
  <si>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</si>
  <si>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</si>
  <si>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</si>
  <si>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</si>
  <si>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</si>
  <si>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</si>
  <si>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</si>
  <si>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</si>
  <si>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</si>
  <si>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</si>
  <si>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</si>
  <si>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</si>
  <si>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</si>
  <si>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</si>
  <si>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</si>
  <si>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</si>
  <si>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</si>
  <si>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</si>
  <si>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</si>
  <si>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</si>
  <si>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</si>
  <si>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</si>
  <si>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</si>
  <si>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</si>
  <si>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</si>
  <si>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</si>
  <si>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</si>
  <si>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</si>
  <si>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</si>
  <si>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</si>
  <si>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</si>
  <si>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</si>
  <si>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</si>
  <si>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</si>
  <si>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</si>
  <si>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</si>
  <si>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</si>
  <si>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</si>
  <si>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</si>
  <si>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</si>
  <si>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</si>
  <si>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</si>
  <si>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</si>
  <si>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</si>
  <si>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</si>
  <si>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</si>
  <si>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</si>
  <si>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</si>
  <si>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</si>
  <si>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</si>
  <si>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</si>
  <si>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</si>
  <si>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</si>
  <si>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</si>
  <si>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</si>
  <si>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</si>
  <si>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</si>
  <si>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</si>
  <si>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</si>
  <si>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</si>
  <si>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</si>
  <si>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</si>
  <si>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</si>
  <si>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</si>
  <si>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</si>
  <si>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</si>
  <si>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</si>
  <si>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</si>
  <si>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</si>
  <si>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</si>
  <si>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</si>
  <si>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</si>
  <si>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</si>
  <si>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</si>
  <si>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①有形固定資産減価償却率及び②管路経年化率はともに類似団体平均を大きく上回る高い水準で推移している。昭和11年度の供用開始から80年以上が経過しており、多くの施設が更新の時期を迎えている。
一方、③管路更新率は0％と対応が遅れており、耐用年数を超えて使用している老朽施設・老朽管の計画的更新・修繕が、安定した事業運営のために必要である。</t>
    <rPh sb="12" eb="13">
      <t>オヨ</t>
    </rPh>
    <rPh sb="66" eb="68">
      <t>イジョウ</t>
    </rPh>
    <phoneticPr fontId="4"/>
  </si>
  <si>
    <r>
      <rPr>
        <sz val="11"/>
        <color theme="1" tint="4.9989318521683403E-2"/>
        <rFont val="ＭＳ ゴシック"/>
        <family val="3"/>
        <charset val="128"/>
      </rPr>
      <t>料金収入が前年度と比較して減少したものの、職員数の減少による人件費の縮減や、減価償却費が減少した結果、費用が大きく減少したため、①経常収支比率及び⑤料金回収率は改善した。</t>
    </r>
    <r>
      <rPr>
        <sz val="11"/>
        <color rgb="FF0070C0"/>
        <rFont val="ＭＳ ゴシック"/>
        <family val="3"/>
        <charset val="128"/>
      </rPr>
      <t xml:space="preserve">
</t>
    </r>
    <r>
      <rPr>
        <sz val="11"/>
        <color theme="1" tint="4.9989318521683403E-2"/>
        <rFont val="ＭＳ ゴシック"/>
        <family val="3"/>
        <charset val="128"/>
      </rPr>
      <t>②累積欠損金比率はゼロであり問題ない。
③流動比率が200％を上回って大きく改善を続けており、短期的な支払い能力に大きな懸念はない。
④企業債残高対給水収益比率は毎期減少傾向にあり、企業債への依存度は低いといえるが、高い管路経年化率と低い管理更新率から、必要な更新が先送りとなっている結果であると考えられる。
⑥給水原価については、経常費用が減少したものの、有収水量も減少したことから、前年度と同程度の水準となった。</t>
    </r>
    <r>
      <rPr>
        <sz val="11"/>
        <color rgb="FF0070C0"/>
        <rFont val="ＭＳ ゴシック"/>
        <family val="3"/>
        <charset val="128"/>
      </rPr>
      <t xml:space="preserve">
</t>
    </r>
    <r>
      <rPr>
        <sz val="11"/>
        <color theme="1" tint="4.9989318521683403E-2"/>
        <rFont val="ＭＳ ゴシック"/>
        <family val="3"/>
        <charset val="128"/>
      </rPr>
      <t>⑦施設利用率が類似団体平均を下回っているため、施設規模の適正性を検討し、事業のさらなる効率的運用に努める必要がある。</t>
    </r>
    <r>
      <rPr>
        <sz val="11"/>
        <color rgb="FF0070C0"/>
        <rFont val="ＭＳ ゴシック"/>
        <family val="3"/>
        <charset val="128"/>
      </rPr>
      <t xml:space="preserve">
</t>
    </r>
    <r>
      <rPr>
        <sz val="11"/>
        <color theme="1" tint="4.9989318521683403E-2"/>
        <rFont val="ＭＳ ゴシック"/>
        <family val="3"/>
        <charset val="128"/>
      </rPr>
      <t>⑧有収率は、漏水対策の効果もあって類似団体平均を上回っているが、低下傾向にあり、老朽管路の更新を順次行っていく必要がある。</t>
    </r>
    <rPh sb="0" eb="2">
      <t>リョウキン</t>
    </rPh>
    <rPh sb="2" eb="4">
      <t>シュウニュウ</t>
    </rPh>
    <rPh sb="13" eb="15">
      <t>ゲンショウ</t>
    </rPh>
    <rPh sb="21" eb="24">
      <t>ショクインスウ</t>
    </rPh>
    <rPh sb="25" eb="27">
      <t>ゲンショウ</t>
    </rPh>
    <rPh sb="30" eb="33">
      <t>ジンケンヒ</t>
    </rPh>
    <rPh sb="34" eb="36">
      <t>シュクゲン</t>
    </rPh>
    <rPh sb="38" eb="40">
      <t>ゲンカ</t>
    </rPh>
    <rPh sb="40" eb="42">
      <t>ショウキャク</t>
    </rPh>
    <rPh sb="42" eb="43">
      <t>ヒ</t>
    </rPh>
    <rPh sb="44" eb="46">
      <t>ゲンショウ</t>
    </rPh>
    <rPh sb="51" eb="53">
      <t>ヒヨウ</t>
    </rPh>
    <rPh sb="54" eb="55">
      <t>オオ</t>
    </rPh>
    <rPh sb="57" eb="59">
      <t>ゲンショウ</t>
    </rPh>
    <rPh sb="65" eb="67">
      <t>ケイジョウ</t>
    </rPh>
    <rPh sb="67" eb="69">
      <t>シュウシ</t>
    </rPh>
    <rPh sb="69" eb="71">
      <t>ヒリツ</t>
    </rPh>
    <rPh sb="71" eb="72">
      <t>オヨ</t>
    </rPh>
    <rPh sb="74" eb="79">
      <t>リョウキンカイシュウリツ</t>
    </rPh>
    <rPh sb="80" eb="82">
      <t>カイゼン</t>
    </rPh>
    <rPh sb="117" eb="119">
      <t>ウワマワ</t>
    </rPh>
    <rPh sb="121" eb="122">
      <t>オオ</t>
    </rPh>
    <rPh sb="124" eb="126">
      <t>カイゼン</t>
    </rPh>
    <rPh sb="127" eb="128">
      <t>ツヅ</t>
    </rPh>
    <rPh sb="194" eb="195">
      <t>タカ</t>
    </rPh>
    <rPh sb="196" eb="198">
      <t>カンロ</t>
    </rPh>
    <rPh sb="198" eb="201">
      <t>ケイネンカ</t>
    </rPh>
    <rPh sb="201" eb="202">
      <t>リツ</t>
    </rPh>
    <rPh sb="203" eb="204">
      <t>ヒク</t>
    </rPh>
    <rPh sb="205" eb="207">
      <t>カンリ</t>
    </rPh>
    <rPh sb="207" eb="209">
      <t>コウシン</t>
    </rPh>
    <rPh sb="209" eb="210">
      <t>リツ</t>
    </rPh>
    <rPh sb="213" eb="215">
      <t>ヒツヨウ</t>
    </rPh>
    <rPh sb="216" eb="218">
      <t>コウシン</t>
    </rPh>
    <rPh sb="219" eb="221">
      <t>サキオク</t>
    </rPh>
    <rPh sb="228" eb="230">
      <t>ケッカ</t>
    </rPh>
    <rPh sb="234" eb="235">
      <t>カンガ</t>
    </rPh>
    <rPh sb="242" eb="244">
      <t>キュウスイ</t>
    </rPh>
    <rPh sb="244" eb="246">
      <t>ゲンカ</t>
    </rPh>
    <rPh sb="252" eb="254">
      <t>ケイジョウ</t>
    </rPh>
    <rPh sb="254" eb="256">
      <t>ヒヨウ</t>
    </rPh>
    <rPh sb="257" eb="259">
      <t>ゲンショウ</t>
    </rPh>
    <rPh sb="265" eb="267">
      <t>ユウシュウ</t>
    </rPh>
    <rPh sb="267" eb="269">
      <t>スイリョウ</t>
    </rPh>
    <rPh sb="270" eb="272">
      <t>ゲンショウ</t>
    </rPh>
    <rPh sb="279" eb="282">
      <t>ゼンネンド</t>
    </rPh>
    <rPh sb="283" eb="286">
      <t>ドウテイド</t>
    </rPh>
    <rPh sb="287" eb="289">
      <t>スイジュン</t>
    </rPh>
    <rPh sb="347" eb="349">
      <t>ヒツヨウ</t>
    </rPh>
    <rPh sb="386" eb="388">
      <t>テイカ</t>
    </rPh>
    <rPh sb="388" eb="390">
      <t>ケイコウ</t>
    </rPh>
    <rPh sb="394" eb="396">
      <t>ロウキュウ</t>
    </rPh>
    <rPh sb="396" eb="398">
      <t>カンロ</t>
    </rPh>
    <rPh sb="399" eb="401">
      <t>コウシン</t>
    </rPh>
    <rPh sb="402" eb="404">
      <t>ジュンジ</t>
    </rPh>
    <rPh sb="404" eb="405">
      <t>オコナ</t>
    </rPh>
    <rPh sb="409" eb="411">
      <t>ヒツヨウ</t>
    </rPh>
    <phoneticPr fontId="4"/>
  </si>
  <si>
    <r>
      <rPr>
        <sz val="11"/>
        <color theme="1" tint="4.9989318521683403E-2"/>
        <rFont val="ＭＳ ゴシック"/>
        <family val="3"/>
        <charset val="128"/>
      </rPr>
      <t>経常収支比率、料金回収率がともに100％を上回っており、経営状態は良好である。
しかしながら、耐用年数を超えて利用を続けている老朽化した施設・設備が多くある中で更新は遅れており、今後の更新投資ニーズの増大と維持管理費用の増加が懸念される。</t>
    </r>
    <r>
      <rPr>
        <sz val="11"/>
        <color rgb="FF0070C0"/>
        <rFont val="ＭＳ ゴシック"/>
        <family val="3"/>
        <charset val="128"/>
      </rPr>
      <t xml:space="preserve">
</t>
    </r>
    <r>
      <rPr>
        <sz val="11"/>
        <color theme="1" tint="4.9989318521683403E-2"/>
        <rFont val="ＭＳ ゴシック"/>
        <family val="3"/>
        <charset val="128"/>
      </rPr>
      <t>施設利用率が低いことを踏まえ、施設規模の適正性を検討しながら、優先度の高いものから計画的に更新を進めていく必要がある。</t>
    </r>
    <rPh sb="33" eb="35">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</si>
</sst>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B6-4B7D-9E78-066B38CF7E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83B6-4B7D-9E78-066B38CF7E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33.96</c:v>
                </c:pt>
                <c:pt idx="1">
                  <c:v>32.47</c:v>
                </c:pt>
                <c:pt idx="2">
                  <c:v>30.86</c:v>
                </c:pt>
                <c:pt idx="3">
                  <c:v>32.47</c:v>
                </c:pt>
                <c:pt idx="4">
                  <c:v>30.49</c:v>
                </c:pt>
              </c:numCache>
            </c:numRef>
          </c:val>
          <c:extLst>
            <c:ext xmlns:c16="http://schemas.microsoft.com/office/drawing/2014/chart" uri="{C3380CC4-5D6E-409C-BE32-E72D297353CC}">
              <c16:uniqueId val="{00000000-8562-42FD-9B21-1D300CCB8A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8562-42FD-9B21-1D300CCB8A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81.95</c:v>
                </c:pt>
                <c:pt idx="1">
                  <c:v>79.209999999999994</c:v>
                </c:pt>
                <c:pt idx="2">
                  <c:v>84.58</c:v>
                </c:pt>
                <c:pt idx="3">
                  <c:v>81.45</c:v>
                </c:pt>
                <c:pt idx="4">
                  <c:v>79.959999999999994</c:v>
                </c:pt>
              </c:numCache>
            </c:numRef>
          </c:val>
          <c:extLst>
            <c:ext xmlns:c16="http://schemas.microsoft.com/office/drawing/2014/chart" uri="{C3380CC4-5D6E-409C-BE32-E72D297353CC}">
              <c16:uniqueId val="{00000000-6598-408D-9204-315FF1C4B4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6598-408D-9204-315FF1C4B4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121.28</c:v>
                </c:pt>
                <c:pt idx="1">
                  <c:v>113.27</c:v>
                </c:pt>
                <c:pt idx="2">
                  <c:v>114.53</c:v>
                </c:pt>
                <c:pt idx="3">
                  <c:v>121.47</c:v>
                </c:pt>
                <c:pt idx="4">
                  <c:v>122.28</c:v>
                </c:pt>
              </c:numCache>
            </c:numRef>
          </c:val>
          <c:extLst>
            <c:ext xmlns:c16="http://schemas.microsoft.com/office/drawing/2014/chart" uri="{C3380CC4-5D6E-409C-BE32-E72D297353CC}">
              <c16:uniqueId val="{00000000-7BE6-4021-99AB-BE9AB24DF3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7BE6-4021-99AB-BE9AB24DF3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64.31</c:v>
                </c:pt>
                <c:pt idx="1">
                  <c:v>66.12</c:v>
                </c:pt>
                <c:pt idx="2">
                  <c:v>67.83</c:v>
                </c:pt>
                <c:pt idx="3">
                  <c:v>69.47</c:v>
                </c:pt>
                <c:pt idx="4">
                  <c:v>71.14</c:v>
                </c:pt>
              </c:numCache>
            </c:numRef>
          </c:val>
          <c:extLst>
            <c:ext xmlns:c16="http://schemas.microsoft.com/office/drawing/2014/chart" uri="{C3380CC4-5D6E-409C-BE32-E72D297353CC}">
              <c16:uniqueId val="{00000000-136D-430E-BD71-91BCD67479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136D-430E-BD71-91BCD67479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87.21</c:v>
                </c:pt>
                <c:pt idx="1">
                  <c:v>87.21</c:v>
                </c:pt>
                <c:pt idx="2">
                  <c:v>87.21</c:v>
                </c:pt>
                <c:pt idx="3">
                  <c:v>87.21</c:v>
                </c:pt>
                <c:pt idx="4">
                  <c:v>87.21</c:v>
                </c:pt>
              </c:numCache>
            </c:numRef>
          </c:val>
          <c:extLst>
            <c:ext xmlns:c16="http://schemas.microsoft.com/office/drawing/2014/chart" uri="{C3380CC4-5D6E-409C-BE32-E72D297353CC}">
              <c16:uniqueId val="{00000000-F8E3-4F59-90CD-BFDA93F48E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F8E3-4F59-90CD-BFDA93F48E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E7-4AD3-924F-EC4B8E79D7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4AE7-4AD3-924F-EC4B8E79D7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156.88</c:v>
                </c:pt>
                <c:pt idx="1">
                  <c:v>160.19999999999999</c:v>
                </c:pt>
                <c:pt idx="2">
                  <c:v>176.35</c:v>
                </c:pt>
                <c:pt idx="3">
                  <c:v>228.51</c:v>
                </c:pt>
                <c:pt idx="4">
                  <c:v>289.33999999999997</c:v>
                </c:pt>
              </c:numCache>
            </c:numRef>
          </c:val>
          <c:extLst>
            <c:ext xmlns:c16="http://schemas.microsoft.com/office/drawing/2014/chart" uri="{C3380CC4-5D6E-409C-BE32-E72D297353CC}">
              <c16:uniqueId val="{00000000-68E3-444C-9C31-4D87187ACF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68E3-444C-9C31-4D87187ACF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296.20999999999998</c:v>
                </c:pt>
                <c:pt idx="1">
                  <c:v>280.36</c:v>
                </c:pt>
                <c:pt idx="2">
                  <c:v>234.75</c:v>
                </c:pt>
                <c:pt idx="3">
                  <c:v>193.74</c:v>
                </c:pt>
                <c:pt idx="4">
                  <c:v>166.14</c:v>
                </c:pt>
              </c:numCache>
            </c:numRef>
          </c:val>
          <c:extLst>
            <c:ext xmlns:c16="http://schemas.microsoft.com/office/drawing/2014/chart" uri="{C3380CC4-5D6E-409C-BE32-E72D297353CC}">
              <c16:uniqueId val="{00000000-3549-4118-9F08-70FB126CB1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3549-4118-9F08-70FB126CB1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119.45</c:v>
                </c:pt>
                <c:pt idx="1">
                  <c:v>108.73</c:v>
                </c:pt>
                <c:pt idx="2">
                  <c:v>110.71</c:v>
                </c:pt>
                <c:pt idx="3">
                  <c:v>120.35</c:v>
                </c:pt>
                <c:pt idx="4">
                  <c:v>122.72</c:v>
                </c:pt>
              </c:numCache>
            </c:numRef>
          </c:val>
          <c:extLst>
            <c:ext xmlns:c16="http://schemas.microsoft.com/office/drawing/2014/chart" uri="{C3380CC4-5D6E-409C-BE32-E72D297353CC}">
              <c16:uniqueId val="{00000000-22B8-49C3-A485-C13E539299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22B8-49C3-A485-C13E539299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210.59</c:v>
                </c:pt>
                <c:pt idx="1">
                  <c:v>231.74</c:v>
                </c:pt>
                <c:pt idx="2">
                  <c:v>228.79</c:v>
                </c:pt>
                <c:pt idx="3">
                  <c:v>208.22</c:v>
                </c:pt>
                <c:pt idx="4">
                  <c:v>208.95</c:v>
                </c:pt>
              </c:numCache>
            </c:numRef>
          </c:val>
          <c:extLst>
            <c:ext xmlns:c16="http://schemas.microsoft.com/office/drawing/2014/chart" uri="{C3380CC4-5D6E-409C-BE32-E72D297353CC}">
              <c16:uniqueId val="{00000000-7DF5-476B-8A89-CB61A86784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7DF5-476B-8A89-CB61A86784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B10" sqref="BB10:B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和歌山県　高野町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A9</v>
      </c>
      <c r="X8" s="84"/>
      <c r="Y8" s="84"/>
      <c r="Z8" s="84"/>
      <c r="AA8" s="84"/>
      <c r="AB8" s="84"/>
      <c r="AC8" s="84"/>
      <c r="AD8" s="84" t="str">
        <f>データ!$M$6</f>
        <v>非設置</v>
      </c>
      <c r="AE8" s="84"/>
      <c r="AF8" s="84"/>
      <c r="AG8" s="84"/>
      <c r="AH8" s="84"/>
      <c r="AI8" s="84"/>
      <c r="AJ8" s="84"/>
      <c r="AK8" s="4"/>
      <c r="AL8" s="72">
        <f>データ!$R$6</f>
        <v>2983</v>
      </c>
      <c r="AM8" s="72"/>
      <c r="AN8" s="72"/>
      <c r="AO8" s="72"/>
      <c r="AP8" s="72"/>
      <c r="AQ8" s="72"/>
      <c r="AR8" s="72"/>
      <c r="AS8" s="72"/>
      <c r="AT8" s="68">
        <f>データ!$S$6</f>
        <v>137.03</v>
      </c>
      <c r="AU8" s="69"/>
      <c r="AV8" s="69"/>
      <c r="AW8" s="69"/>
      <c r="AX8" s="69"/>
      <c r="AY8" s="69"/>
      <c r="AZ8" s="69"/>
      <c r="BA8" s="69"/>
      <c r="BB8" s="71">
        <f>データ!$T$6</f>
        <v>21.77</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78.62</v>
      </c>
      <c r="J10" s="69"/>
      <c r="K10" s="69"/>
      <c r="L10" s="69"/>
      <c r="M10" s="69"/>
      <c r="N10" s="69"/>
      <c r="O10" s="70"/>
      <c r="P10" s="71">
        <f>データ!$P$6</f>
        <v>74.86</v>
      </c>
      <c r="Q10" s="71"/>
      <c r="R10" s="71"/>
      <c r="S10" s="71"/>
      <c r="T10" s="71"/>
      <c r="U10" s="71"/>
      <c r="V10" s="71"/>
      <c r="W10" s="72">
        <f>データ!$Q$6</f>
        <v>4050</v>
      </c>
      <c r="X10" s="72"/>
      <c r="Y10" s="72"/>
      <c r="Z10" s="72"/>
      <c r="AA10" s="72"/>
      <c r="AB10" s="72"/>
      <c r="AC10" s="72"/>
      <c r="AD10" s="2"/>
      <c r="AE10" s="2"/>
      <c r="AF10" s="2"/>
      <c r="AG10" s="2"/>
      <c r="AH10" s="4"/>
      <c r="AI10" s="4"/>
      <c r="AJ10" s="4"/>
      <c r="AK10" s="4"/>
      <c r="AL10" s="72">
        <f>データ!$U$6</f>
        <v>2204</v>
      </c>
      <c r="AM10" s="72"/>
      <c r="AN10" s="72"/>
      <c r="AO10" s="72"/>
      <c r="AP10" s="72"/>
      <c r="AQ10" s="72"/>
      <c r="AR10" s="72"/>
      <c r="AS10" s="72"/>
      <c r="AT10" s="68">
        <f>データ!$V$6</f>
        <v>1.7</v>
      </c>
      <c r="AU10" s="69"/>
      <c r="AV10" s="69"/>
      <c r="AW10" s="69"/>
      <c r="AX10" s="69"/>
      <c r="AY10" s="69"/>
      <c r="AZ10" s="69"/>
      <c r="BA10" s="69"/>
      <c r="BB10" s="71">
        <f>データ!$W$6</f>
        <v>1296.47</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ubwYNhgsCJmzqVjdyPD0+NeH1O229Gv3mQvNmUgprNNPqKX3bDKLMWUW6VFkfCQb7WrI2U6hgly1G7n7zb+5Q==" saltValue="PgDAzZOKcADcGNiCfg3W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303445</v>
      </c>
      <c r="D6" s="34">
        <f t="shared" si="3"/>
        <v>46</v>
      </c>
      <c r="E6" s="34">
        <f t="shared" si="3"/>
        <v>1</v>
      </c>
      <c r="F6" s="34">
        <f t="shared" si="3"/>
        <v>0</v>
      </c>
      <c r="G6" s="34">
        <f t="shared" si="3"/>
        <v>1</v>
      </c>
      <c r="H6" s="34" t="str">
        <f t="shared" si="3"/>
        <v>和歌山県　高野町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78.62</v>
      </c>
      <c r="P6" s="35">
        <f t="shared" si="3"/>
        <v>74.86</v>
      </c>
      <c r="Q6" s="35">
        <f t="shared" si="3"/>
        <v>4050</v>
      </c>
      <c r="R6" s="35">
        <f t="shared" si="3"/>
        <v>2983</v>
      </c>
      <c r="S6" s="35">
        <f t="shared" si="3"/>
        <v>137.03</v>
      </c>
      <c r="T6" s="35">
        <f t="shared" si="3"/>
        <v>21.77</v>
      </c>
      <c r="U6" s="35">
        <f t="shared" si="3"/>
        <v>2204</v>
      </c>
      <c r="V6" s="35">
        <f t="shared" si="3"/>
        <v>1.7</v>
      </c>
      <c r="W6" s="35">
        <f t="shared" si="3"/>
        <v>1296.47</v>
      </c>
      <c r="X6" s="36">
        <f>IF(X7="",NA(),X7)</f>
        <v>121.28</v>
      </c>
      <c r="Y6" s="36">
        <f t="shared" ref="Y6:AG6" si="4">IF(Y7="",NA(),Y7)</f>
        <v>113.27</v>
      </c>
      <c r="Z6" s="36">
        <f t="shared" si="4"/>
        <v>114.53</v>
      </c>
      <c r="AA6" s="36">
        <f t="shared" si="4"/>
        <v>121.47</v>
      </c>
      <c r="AB6" s="36">
        <f t="shared" si="4"/>
        <v>122.28</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156.88</v>
      </c>
      <c r="AU6" s="36">
        <f t="shared" ref="AU6:BC6" si="6">IF(AU7="",NA(),AU7)</f>
        <v>160.19999999999999</v>
      </c>
      <c r="AV6" s="36">
        <f t="shared" si="6"/>
        <v>176.35</v>
      </c>
      <c r="AW6" s="36">
        <f t="shared" si="6"/>
        <v>228.51</v>
      </c>
      <c r="AX6" s="36">
        <f t="shared" si="6"/>
        <v>289.33999999999997</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296.20999999999998</v>
      </c>
      <c r="BF6" s="36">
        <f t="shared" ref="BF6:BN6" si="7">IF(BF7="",NA(),BF7)</f>
        <v>280.36</v>
      </c>
      <c r="BG6" s="36">
        <f t="shared" si="7"/>
        <v>234.75</v>
      </c>
      <c r="BH6" s="36">
        <f t="shared" si="7"/>
        <v>193.74</v>
      </c>
      <c r="BI6" s="36">
        <f t="shared" si="7"/>
        <v>166.14</v>
      </c>
      <c r="BJ6" s="36">
        <f t="shared" si="7"/>
        <v>488.5</v>
      </c>
      <c r="BK6" s="36">
        <f t="shared" si="7"/>
        <v>485.75</v>
      </c>
      <c r="BL6" s="36">
        <f t="shared" si="7"/>
        <v>516.34</v>
      </c>
      <c r="BM6" s="36">
        <f t="shared" si="7"/>
        <v>496.56</v>
      </c>
      <c r="BN6" s="36">
        <f t="shared" si="7"/>
        <v>540.38</v>
      </c>
      <c r="BO6" s="35" t="str">
        <f>IF(BO7="","",IF(BO7="-","【-】","【"&amp;SUBSTITUTE(TEXT(BO7,"#,##0.00"),"-","△")&amp;"】"))</f>
        <v>【266.61】</v>
      </c>
      <c r="BP6" s="36">
        <f>IF(BP7="",NA(),BP7)</f>
        <v>119.45</v>
      </c>
      <c r="BQ6" s="36">
        <f t="shared" ref="BQ6:BY6" si="8">IF(BQ7="",NA(),BQ7)</f>
        <v>108.73</v>
      </c>
      <c r="BR6" s="36">
        <f t="shared" si="8"/>
        <v>110.71</v>
      </c>
      <c r="BS6" s="36">
        <f t="shared" si="8"/>
        <v>120.35</v>
      </c>
      <c r="BT6" s="36">
        <f t="shared" si="8"/>
        <v>122.72</v>
      </c>
      <c r="BU6" s="36">
        <f t="shared" si="8"/>
        <v>82.42</v>
      </c>
      <c r="BV6" s="36">
        <f t="shared" si="8"/>
        <v>83.59</v>
      </c>
      <c r="BW6" s="36">
        <f t="shared" si="8"/>
        <v>83.27</v>
      </c>
      <c r="BX6" s="36">
        <f t="shared" si="8"/>
        <v>84.9</v>
      </c>
      <c r="BY6" s="36">
        <f t="shared" si="8"/>
        <v>83.22</v>
      </c>
      <c r="BZ6" s="35" t="str">
        <f>IF(BZ7="","",IF(BZ7="-","【-】","【"&amp;SUBSTITUTE(TEXT(BZ7,"#,##0.00"),"-","△")&amp;"】"))</f>
        <v>【103.24】</v>
      </c>
      <c r="CA6" s="36">
        <f>IF(CA7="",NA(),CA7)</f>
        <v>210.59</v>
      </c>
      <c r="CB6" s="36">
        <f t="shared" ref="CB6:CJ6" si="9">IF(CB7="",NA(),CB7)</f>
        <v>231.74</v>
      </c>
      <c r="CC6" s="36">
        <f t="shared" si="9"/>
        <v>228.79</v>
      </c>
      <c r="CD6" s="36">
        <f t="shared" si="9"/>
        <v>208.22</v>
      </c>
      <c r="CE6" s="36">
        <f t="shared" si="9"/>
        <v>208.95</v>
      </c>
      <c r="CF6" s="36">
        <f t="shared" si="9"/>
        <v>226.99</v>
      </c>
      <c r="CG6" s="36">
        <f t="shared" si="9"/>
        <v>230.22</v>
      </c>
      <c r="CH6" s="36">
        <f t="shared" si="9"/>
        <v>228.81</v>
      </c>
      <c r="CI6" s="36">
        <f t="shared" si="9"/>
        <v>231.9</v>
      </c>
      <c r="CJ6" s="36">
        <f t="shared" si="9"/>
        <v>234.17</v>
      </c>
      <c r="CK6" s="35" t="str">
        <f>IF(CK7="","",IF(CK7="-","【-】","【"&amp;SUBSTITUTE(TEXT(CK7,"#,##0.00"),"-","△")&amp;"】"))</f>
        <v>【168.38】</v>
      </c>
      <c r="CL6" s="36">
        <f>IF(CL7="",NA(),CL7)</f>
        <v>33.96</v>
      </c>
      <c r="CM6" s="36">
        <f t="shared" ref="CM6:CU6" si="10">IF(CM7="",NA(),CM7)</f>
        <v>32.47</v>
      </c>
      <c r="CN6" s="36">
        <f t="shared" si="10"/>
        <v>30.86</v>
      </c>
      <c r="CO6" s="36">
        <f t="shared" si="10"/>
        <v>32.47</v>
      </c>
      <c r="CP6" s="36">
        <f t="shared" si="10"/>
        <v>30.49</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81.95</v>
      </c>
      <c r="CX6" s="36">
        <f t="shared" ref="CX6:DF6" si="11">IF(CX7="",NA(),CX7)</f>
        <v>79.209999999999994</v>
      </c>
      <c r="CY6" s="36">
        <f t="shared" si="11"/>
        <v>84.58</v>
      </c>
      <c r="CZ6" s="36">
        <f t="shared" si="11"/>
        <v>81.45</v>
      </c>
      <c r="DA6" s="36">
        <f t="shared" si="11"/>
        <v>79.959999999999994</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64.31</v>
      </c>
      <c r="DI6" s="36">
        <f t="shared" ref="DI6:DQ6" si="12">IF(DI7="",NA(),DI7)</f>
        <v>66.12</v>
      </c>
      <c r="DJ6" s="36">
        <f t="shared" si="12"/>
        <v>67.83</v>
      </c>
      <c r="DK6" s="36">
        <f t="shared" si="12"/>
        <v>69.47</v>
      </c>
      <c r="DL6" s="36">
        <f t="shared" si="12"/>
        <v>71.14</v>
      </c>
      <c r="DM6" s="36">
        <f t="shared" si="12"/>
        <v>51.44</v>
      </c>
      <c r="DN6" s="36">
        <f t="shared" si="12"/>
        <v>52.4</v>
      </c>
      <c r="DO6" s="36">
        <f t="shared" si="12"/>
        <v>51.89</v>
      </c>
      <c r="DP6" s="36">
        <f t="shared" si="12"/>
        <v>54.09</v>
      </c>
      <c r="DQ6" s="36">
        <f t="shared" si="12"/>
        <v>52.73</v>
      </c>
      <c r="DR6" s="35" t="str">
        <f>IF(DR7="","",IF(DR7="-","【-】","【"&amp;SUBSTITUTE(TEXT(DR7,"#,##0.00"),"-","△")&amp;"】"))</f>
        <v>【49.59】</v>
      </c>
      <c r="DS6" s="36">
        <f>IF(DS7="",NA(),DS7)</f>
        <v>87.21</v>
      </c>
      <c r="DT6" s="36">
        <f t="shared" ref="DT6:EB6" si="13">IF(DT7="",NA(),DT7)</f>
        <v>87.21</v>
      </c>
      <c r="DU6" s="36">
        <f t="shared" si="13"/>
        <v>87.21</v>
      </c>
      <c r="DV6" s="36">
        <f t="shared" si="13"/>
        <v>87.21</v>
      </c>
      <c r="DW6" s="36">
        <f t="shared" si="13"/>
        <v>87.21</v>
      </c>
      <c r="DX6" s="36">
        <f t="shared" si="13"/>
        <v>11.68</v>
      </c>
      <c r="DY6" s="36">
        <f t="shared" si="13"/>
        <v>14.01</v>
      </c>
      <c r="DZ6" s="36">
        <f t="shared" si="13"/>
        <v>14.74</v>
      </c>
      <c r="EA6" s="36">
        <f t="shared" si="13"/>
        <v>18.68</v>
      </c>
      <c r="EB6" s="36">
        <f t="shared" si="13"/>
        <v>19.91</v>
      </c>
      <c r="EC6" s="35" t="str">
        <f>IF(EC7="","",IF(EC7="-","【-】","【"&amp;SUBSTITUTE(TEXT(EC7,"#,##0.00"),"-","△")&amp;"】"))</f>
        <v>【19.44】</v>
      </c>
      <c r="ED6" s="35">
        <f>IF(ED7="",NA(),ED7)</f>
        <v>0</v>
      </c>
      <c r="EE6" s="35">
        <f t="shared" ref="EE6:EM6" si="14">IF(EE7="",NA(),EE7)</f>
        <v>0</v>
      </c>
      <c r="EF6" s="35">
        <f t="shared" si="14"/>
        <v>0</v>
      </c>
      <c r="EG6" s="35">
        <f t="shared" si="14"/>
        <v>0</v>
      </c>
      <c r="EH6" s="35">
        <f t="shared" si="14"/>
        <v>0</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303445</v>
      </c>
      <c r="D7" s="38">
        <v>46</v>
      </c>
      <c r="E7" s="38">
        <v>1</v>
      </c>
      <c r="F7" s="38">
        <v>0</v>
      </c>
      <c r="G7" s="38">
        <v>1</v>
      </c>
      <c r="H7" s="38" t="s">
        <v>93</v>
      </c>
      <c r="I7" s="38" t="s">
        <v>94</v>
      </c>
      <c r="J7" s="38" t="s">
        <v>95</v>
      </c>
      <c r="K7" s="38" t="s">
        <v>96</v>
      </c>
      <c r="L7" s="38" t="s">
        <v>97</v>
      </c>
      <c r="M7" s="38" t="s">
        <v>98</v>
      </c>
      <c r="N7" s="39" t="s">
        <v>99</v>
      </c>
      <c r="O7" s="39">
        <v>78.62</v>
      </c>
      <c r="P7" s="39">
        <v>74.86</v>
      </c>
      <c r="Q7" s="39">
        <v>4050</v>
      </c>
      <c r="R7" s="39">
        <v>2983</v>
      </c>
      <c r="S7" s="39">
        <v>137.03</v>
      </c>
      <c r="T7" s="39">
        <v>21.77</v>
      </c>
      <c r="U7" s="39">
        <v>2204</v>
      </c>
      <c r="V7" s="39">
        <v>1.7</v>
      </c>
      <c r="W7" s="39">
        <v>1296.47</v>
      </c>
      <c r="X7" s="39">
        <v>121.28</v>
      </c>
      <c r="Y7" s="39">
        <v>113.27</v>
      </c>
      <c r="Z7" s="39">
        <v>114.53</v>
      </c>
      <c r="AA7" s="39">
        <v>121.47</v>
      </c>
      <c r="AB7" s="39">
        <v>122.28</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156.88</v>
      </c>
      <c r="AU7" s="39">
        <v>160.19999999999999</v>
      </c>
      <c r="AV7" s="39">
        <v>176.35</v>
      </c>
      <c r="AW7" s="39">
        <v>228.51</v>
      </c>
      <c r="AX7" s="39">
        <v>289.33999999999997</v>
      </c>
      <c r="AY7" s="39">
        <v>527.82000000000005</v>
      </c>
      <c r="AZ7" s="39">
        <v>477.44</v>
      </c>
      <c r="BA7" s="39">
        <v>445.85</v>
      </c>
      <c r="BB7" s="39">
        <v>450.54</v>
      </c>
      <c r="BC7" s="39">
        <v>348.88</v>
      </c>
      <c r="BD7" s="39">
        <v>264.97000000000003</v>
      </c>
      <c r="BE7" s="39">
        <v>296.20999999999998</v>
      </c>
      <c r="BF7" s="39">
        <v>280.36</v>
      </c>
      <c r="BG7" s="39">
        <v>234.75</v>
      </c>
      <c r="BH7" s="39">
        <v>193.74</v>
      </c>
      <c r="BI7" s="39">
        <v>166.14</v>
      </c>
      <c r="BJ7" s="39">
        <v>488.5</v>
      </c>
      <c r="BK7" s="39">
        <v>485.75</v>
      </c>
      <c r="BL7" s="39">
        <v>516.34</v>
      </c>
      <c r="BM7" s="39">
        <v>496.56</v>
      </c>
      <c r="BN7" s="39">
        <v>540.38</v>
      </c>
      <c r="BO7" s="39">
        <v>266.61</v>
      </c>
      <c r="BP7" s="39">
        <v>119.45</v>
      </c>
      <c r="BQ7" s="39">
        <v>108.73</v>
      </c>
      <c r="BR7" s="39">
        <v>110.71</v>
      </c>
      <c r="BS7" s="39">
        <v>120.35</v>
      </c>
      <c r="BT7" s="39">
        <v>122.72</v>
      </c>
      <c r="BU7" s="39">
        <v>82.42</v>
      </c>
      <c r="BV7" s="39">
        <v>83.59</v>
      </c>
      <c r="BW7" s="39">
        <v>83.27</v>
      </c>
      <c r="BX7" s="39">
        <v>84.9</v>
      </c>
      <c r="BY7" s="39">
        <v>83.22</v>
      </c>
      <c r="BZ7" s="39">
        <v>103.24</v>
      </c>
      <c r="CA7" s="39">
        <v>210.59</v>
      </c>
      <c r="CB7" s="39">
        <v>231.74</v>
      </c>
      <c r="CC7" s="39">
        <v>228.79</v>
      </c>
      <c r="CD7" s="39">
        <v>208.22</v>
      </c>
      <c r="CE7" s="39">
        <v>208.95</v>
      </c>
      <c r="CF7" s="39">
        <v>226.99</v>
      </c>
      <c r="CG7" s="39">
        <v>230.22</v>
      </c>
      <c r="CH7" s="39">
        <v>228.81</v>
      </c>
      <c r="CI7" s="39">
        <v>231.9</v>
      </c>
      <c r="CJ7" s="39">
        <v>234.17</v>
      </c>
      <c r="CK7" s="39">
        <v>168.38</v>
      </c>
      <c r="CL7" s="39">
        <v>33.96</v>
      </c>
      <c r="CM7" s="39">
        <v>32.47</v>
      </c>
      <c r="CN7" s="39">
        <v>30.86</v>
      </c>
      <c r="CO7" s="39">
        <v>32.47</v>
      </c>
      <c r="CP7" s="39">
        <v>30.49</v>
      </c>
      <c r="CQ7" s="39">
        <v>39.909999999999997</v>
      </c>
      <c r="CR7" s="39">
        <v>41.09</v>
      </c>
      <c r="CS7" s="39">
        <v>38.979999999999997</v>
      </c>
      <c r="CT7" s="39">
        <v>39.61</v>
      </c>
      <c r="CU7" s="39">
        <v>41.06</v>
      </c>
      <c r="CV7" s="39">
        <v>60</v>
      </c>
      <c r="CW7" s="39">
        <v>81.95</v>
      </c>
      <c r="CX7" s="39">
        <v>79.209999999999994</v>
      </c>
      <c r="CY7" s="39">
        <v>84.58</v>
      </c>
      <c r="CZ7" s="39">
        <v>81.45</v>
      </c>
      <c r="DA7" s="39">
        <v>79.959999999999994</v>
      </c>
      <c r="DB7" s="39">
        <v>75.62</v>
      </c>
      <c r="DC7" s="39">
        <v>75.91</v>
      </c>
      <c r="DD7" s="39">
        <v>75.010000000000005</v>
      </c>
      <c r="DE7" s="39">
        <v>72.959999999999994</v>
      </c>
      <c r="DF7" s="39">
        <v>72.42</v>
      </c>
      <c r="DG7" s="39">
        <v>89.8</v>
      </c>
      <c r="DH7" s="39">
        <v>64.31</v>
      </c>
      <c r="DI7" s="39">
        <v>66.12</v>
      </c>
      <c r="DJ7" s="39">
        <v>67.83</v>
      </c>
      <c r="DK7" s="39">
        <v>69.47</v>
      </c>
      <c r="DL7" s="39">
        <v>71.14</v>
      </c>
      <c r="DM7" s="39">
        <v>51.44</v>
      </c>
      <c r="DN7" s="39">
        <v>52.4</v>
      </c>
      <c r="DO7" s="39">
        <v>51.89</v>
      </c>
      <c r="DP7" s="39">
        <v>54.09</v>
      </c>
      <c r="DQ7" s="39">
        <v>52.73</v>
      </c>
      <c r="DR7" s="39">
        <v>49.59</v>
      </c>
      <c r="DS7" s="39">
        <v>87.21</v>
      </c>
      <c r="DT7" s="39">
        <v>87.21</v>
      </c>
      <c r="DU7" s="39">
        <v>87.21</v>
      </c>
      <c r="DV7" s="39">
        <v>87.21</v>
      </c>
      <c r="DW7" s="39">
        <v>87.21</v>
      </c>
      <c r="DX7" s="39">
        <v>11.68</v>
      </c>
      <c r="DY7" s="39">
        <v>14.01</v>
      </c>
      <c r="DZ7" s="39">
        <v>14.74</v>
      </c>
      <c r="EA7" s="39">
        <v>18.68</v>
      </c>
      <c r="EB7" s="39">
        <v>19.91</v>
      </c>
      <c r="EC7" s="39">
        <v>19.440000000000001</v>
      </c>
      <c r="ED7" s="39">
        <v>0</v>
      </c>
      <c r="EE7" s="39">
        <v>0</v>
      </c>
      <c r="EF7" s="39">
        <v>0</v>
      </c>
      <c r="EG7" s="39">
        <v>0</v>
      </c>
      <c r="EH7" s="39">
        <v>0</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2021-02-05T07:40:10Z</cp:lastPrinted>
  <dcterms:created xsi:type="dcterms:W3CDTF">2020-12-04T02:12:40Z</dcterms:created>
  <dcterms:modified xsi:type="dcterms:W3CDTF">2021-02-05T07:40:14Z</dcterms:modified>
  <cp:category/>
</cp:coreProperties>
</file>