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09 岩出市\"/>
    </mc:Choice>
  </mc:AlternateContent>
  <workbookProtection workbookAlgorithmName="SHA-512" workbookHashValue="C5oKYZH38eZRZwtiz4y26ZbJURiiYTjuB+jkhZbyCHZL/Wpleg1ZRxohAt5T+wW69qKgLYjWwqQ+sFqyH0wq2Q==" workbookSaltValue="hvNFt96zVe4jJuYew/nimg==" workbookSpinCount="100000" lockStructure="1"/>
  <bookViews>
    <workbookView xWindow="0" yWindow="0" windowWidth="15360" windowHeight="7635"/>
  </bookViews>
  <sheets>
    <sheet name="法非適用_下水道事業" sheetId="4" r:id="rId1"/>
    <sheet name="データ" sheetId="5" state="hidden" r:id="rId2"/>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<sst xmlns="http://schemas.openxmlformats.org/spreadsheetml/2006/main" count="241" uniqueCount="120">
  <si>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</si>
  <si>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</si>
  <si>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</si>
  <si>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</si>
  <si>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</si>
  <si>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</si>
  <si>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</si>
  <si>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</si>
  <si>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</si>
  <si>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</si>
  <si>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</si>
  <si>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</si>
  <si>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</si>
  <si>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</si>
  <si>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</si>
  <si>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</si>
  <si>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</si>
  <si>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</si>
  <si>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</si>
  <si>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</si>
  <si>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</si>
  <si>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</si>
  <si>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</si>
  <si>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</si>
  <si>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</si>
  <si>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</si>
  <si>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</si>
  <si>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</si>
  <si>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</si>
  <si>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</si>
  <si>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</si>
  <si>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</si>
  <si>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</si>
  <si>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</si>
  <si>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</si>
  <si>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</si>
  <si>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</si>
  <si>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</si>
  <si>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</si>
  <si>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</si>
  <si>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</si>
  <si>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</si>
  <si>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</si>
  <si>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</si>
  <si>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</si>
  <si>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</si>
  <si>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</si>
  <si>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</si>
  <si>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</si>
  <si>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</si>
  <si>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</si>
  <si>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</si>
  <si>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</si>
  <si>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</si>
  <si>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</si>
  <si>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</si>
  <si>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</si>
  <si>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</si>
  <si>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</si>
  <si>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</si>
  <si>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</si>
  <si>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</si>
  <si>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</si>
  <si>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</si>
  <si>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</si>
  <si>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</si>
  <si>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</si>
  <si>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</si>
  <si>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</si>
  <si>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</si>
  <si>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</si>
  <si>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</si>
  <si>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</si>
  <si>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</si>
  <si>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</si>
  <si>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</si>
  <si>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</si>
  <si>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</si>
  <si>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</si>
  <si>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</si>
  <si>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</si>
  <si>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</si>
  <si>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</si>
  <si>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</si>
  <si>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</si>
  <si>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</si>
  <si>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</si>
  <si>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</si>
  <si>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</si>
  <si>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</si>
  <si>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</si>
  <si>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</si>
  <si>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</si>
  <si>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</si>
  <si>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</si>
  <si>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</si>
  <si>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</si>
  <si>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</si>
  <si>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岩出市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</si>
  <si>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</si>
  <si>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</si>
  <si>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</si>
  <si>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</si>
  <si>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</si>
  <si>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</si>
  <si>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</si>
  <si>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</si>
  <si>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</si>
  <si>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</si>
  <si>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</si>
  <si>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</si>
  <si>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</si>
  <si>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</si>
  <si>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</si>
  <si>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</si>
  <si>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</si>
  <si>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</si>
  <si>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供用開始からまだ日が浅いため、該当するような施設はなし。</t>
    <rPh sb="0" eb="2">
      <t>キョウヨウ</t>
    </rPh>
    <rPh sb="2" eb="4">
      <t>カイシ</t>
    </rPh>
    <rPh sb="8" eb="9">
      <t>ヒ</t>
    </rPh>
    <rPh sb="10" eb="11">
      <t>アサ</t>
    </rPh>
    <rPh sb="15" eb="17">
      <t>ガイトウ</t>
    </rPh>
    <rPh sb="22" eb="24">
      <t>シセツ</t>
    </rPh>
    <phoneticPr fontId="15"/>
  </si>
  <si>
    <t>現在整備途中であり、今後も多額の事業費が必要となることから、接続率の向上を図りながら、自主財源の確保に取り組みます。
また、将来にわたって持続可能な経営を確保するため、令和２年度から公営企業会計に移行し、健全な経営に努めます。</t>
    <rPh sb="0" eb="2">
      <t>ゲンザイ</t>
    </rPh>
    <rPh sb="2" eb="4">
      <t>セイビ</t>
    </rPh>
    <rPh sb="4" eb="6">
      <t>トチュウ</t>
    </rPh>
    <rPh sb="10" eb="12">
      <t>コンゴ</t>
    </rPh>
    <rPh sb="13" eb="15">
      <t>タガク</t>
    </rPh>
    <rPh sb="16" eb="19">
      <t>ジギョウヒ</t>
    </rPh>
    <rPh sb="20" eb="22">
      <t>ヒツヨウ</t>
    </rPh>
    <rPh sb="30" eb="32">
      <t>セツゾク</t>
    </rPh>
    <rPh sb="32" eb="33">
      <t>リツ</t>
    </rPh>
    <rPh sb="34" eb="36">
      <t>コウジョウ</t>
    </rPh>
    <rPh sb="37" eb="38">
      <t>ハカ</t>
    </rPh>
    <rPh sb="43" eb="45">
      <t>ジシュ</t>
    </rPh>
    <rPh sb="45" eb="47">
      <t>ザイゲン</t>
    </rPh>
    <rPh sb="48" eb="50">
      <t>カクホ</t>
    </rPh>
    <rPh sb="51" eb="52">
      <t>ト</t>
    </rPh>
    <rPh sb="53" eb="54">
      <t>ク</t>
    </rPh>
    <rPh sb="62" eb="64">
      <t>ショウライ</t>
    </rPh>
    <rPh sb="69" eb="71">
      <t>ジゾク</t>
    </rPh>
    <rPh sb="71" eb="73">
      <t>カノウ</t>
    </rPh>
    <rPh sb="74" eb="76">
      <t>ケイエイ</t>
    </rPh>
    <rPh sb="77" eb="79">
      <t>カクホ</t>
    </rPh>
    <rPh sb="84" eb="86">
      <t>レイワ</t>
    </rPh>
    <rPh sb="87" eb="89">
      <t>ネンド</t>
    </rPh>
    <rPh sb="91" eb="93">
      <t>コウエイ</t>
    </rPh>
    <rPh sb="93" eb="95">
      <t>キギョウ</t>
    </rPh>
    <rPh sb="95" eb="97">
      <t>カイケイ</t>
    </rPh>
    <rPh sb="98" eb="100">
      <t>イコウ</t>
    </rPh>
    <rPh sb="102" eb="104">
      <t>ケンゼン</t>
    </rPh>
    <rPh sb="105" eb="107">
      <t>ケイエイ</t>
    </rPh>
    <rPh sb="108" eb="109">
      <t>ツト</t>
    </rPh>
    <phoneticPr fontId="15"/>
  </si>
  <si>
    <t>①収益的収支比率について
収益的収支比率が低いのは地方債償還金の割合が高いためである。
②③
該当数値なし
④企業債残高対事業規模比率について
企業債の償還金は全額一般会計繰入金に依存している状況であるため０％となっている。
⑤経費回収率について、⑥汚水処理原価について
比較的順調に有収水量及び使用料収入が増加しており、また汚水処理に係る費用が前年に比べて抑えられていることから、類似団体平均値に比べても経費回収率が高くなり、汚水処理原価が低くなっていると考えられる。
⑦該当施設なし
⑧水洗化率について
水洗化率が類似団体に比べ低いのは、急速な整備区域の拡大により、接続人口の増加に比べ、区域内人口の増加が顕著なためである。</t>
    <rPh sb="1" eb="4">
      <t>シュウエキテキ</t>
    </rPh>
    <rPh sb="4" eb="6">
      <t>シュウシ</t>
    </rPh>
    <rPh sb="6" eb="8">
      <t>ヒリツ</t>
    </rPh>
    <rPh sb="13" eb="16">
      <t>シュウエキテキ</t>
    </rPh>
    <rPh sb="16" eb="18">
      <t>シュウシ</t>
    </rPh>
    <rPh sb="18" eb="20">
      <t>ヒリツ</t>
    </rPh>
    <rPh sb="21" eb="22">
      <t>ヒク</t>
    </rPh>
    <rPh sb="25" eb="28">
      <t>チホウサイ</t>
    </rPh>
    <rPh sb="28" eb="30">
      <t>ショウカン</t>
    </rPh>
    <rPh sb="30" eb="31">
      <t>キン</t>
    </rPh>
    <rPh sb="32" eb="34">
      <t>ワリアイ</t>
    </rPh>
    <rPh sb="35" eb="36">
      <t>タカ</t>
    </rPh>
    <rPh sb="47" eb="49">
      <t>ガイトウ</t>
    </rPh>
    <rPh sb="49" eb="51">
      <t>スウチ</t>
    </rPh>
    <rPh sb="55" eb="57">
      <t>キギョウ</t>
    </rPh>
    <rPh sb="57" eb="58">
      <t>サイ</t>
    </rPh>
    <rPh sb="58" eb="60">
      <t>ザンダカ</t>
    </rPh>
    <rPh sb="60" eb="61">
      <t>タイ</t>
    </rPh>
    <rPh sb="61" eb="63">
      <t>ジギョウ</t>
    </rPh>
    <rPh sb="63" eb="65">
      <t>キボ</t>
    </rPh>
    <rPh sb="65" eb="67">
      <t>ヒリツ</t>
    </rPh>
    <rPh sb="72" eb="74">
      <t>キギョウ</t>
    </rPh>
    <rPh sb="74" eb="75">
      <t>サイ</t>
    </rPh>
    <rPh sb="76" eb="79">
      <t>ショウカンキン</t>
    </rPh>
    <rPh sb="80" eb="82">
      <t>ゼンガク</t>
    </rPh>
    <rPh sb="82" eb="84">
      <t>イッパン</t>
    </rPh>
    <rPh sb="84" eb="86">
      <t>カイケイ</t>
    </rPh>
    <rPh sb="86" eb="88">
      <t>クリイレ</t>
    </rPh>
    <rPh sb="88" eb="89">
      <t>キン</t>
    </rPh>
    <rPh sb="90" eb="92">
      <t>イゾン</t>
    </rPh>
    <rPh sb="96" eb="98">
      <t>ジョウキョウ</t>
    </rPh>
    <rPh sb="114" eb="116">
      <t>ケイヒ</t>
    </rPh>
    <rPh sb="116" eb="118">
      <t>カイシュウ</t>
    </rPh>
    <rPh sb="118" eb="119">
      <t>リツ</t>
    </rPh>
    <rPh sb="136" eb="139">
      <t>ヒカクテキ</t>
    </rPh>
    <rPh sb="139" eb="141">
      <t>ジュンチョウ</t>
    </rPh>
    <rPh sb="142" eb="146">
      <t>ユウシュウスイリョウ</t>
    </rPh>
    <rPh sb="146" eb="147">
      <t>オヨ</t>
    </rPh>
    <rPh sb="148" eb="151">
      <t>シヨウリョウ</t>
    </rPh>
    <rPh sb="151" eb="153">
      <t>シュウニュウ</t>
    </rPh>
    <rPh sb="154" eb="156">
      <t>ゾウカ</t>
    </rPh>
    <rPh sb="163" eb="165">
      <t>オスイ</t>
    </rPh>
    <rPh sb="165" eb="167">
      <t>ショリ</t>
    </rPh>
    <rPh sb="168" eb="169">
      <t>カカ</t>
    </rPh>
    <rPh sb="170" eb="172">
      <t>ヒヨウ</t>
    </rPh>
    <rPh sb="173" eb="175">
      <t>ゼンネン</t>
    </rPh>
    <rPh sb="176" eb="177">
      <t>クラ</t>
    </rPh>
    <rPh sb="179" eb="180">
      <t>オサ</t>
    </rPh>
    <rPh sb="191" eb="193">
      <t>ルイジ</t>
    </rPh>
    <rPh sb="193" eb="195">
      <t>ダンタイ</t>
    </rPh>
    <rPh sb="195" eb="198">
      <t>ヘイキンチ</t>
    </rPh>
    <rPh sb="199" eb="200">
      <t>クラ</t>
    </rPh>
    <rPh sb="203" eb="205">
      <t>ケイヒ</t>
    </rPh>
    <rPh sb="205" eb="207">
      <t>カイシュウ</t>
    </rPh>
    <rPh sb="207" eb="208">
      <t>リツ</t>
    </rPh>
    <rPh sb="209" eb="210">
      <t>タカ</t>
    </rPh>
    <rPh sb="214" eb="216">
      <t>オスイ</t>
    </rPh>
    <rPh sb="216" eb="218">
      <t>ショリ</t>
    </rPh>
    <rPh sb="218" eb="220">
      <t>ゲンカ</t>
    </rPh>
    <rPh sb="221" eb="222">
      <t>ヒク</t>
    </rPh>
    <rPh sb="229" eb="230">
      <t>カンガ</t>
    </rPh>
    <rPh sb="237" eb="239">
      <t>ガイトウ</t>
    </rPh>
    <rPh sb="239" eb="241">
      <t>シセツ</t>
    </rPh>
    <rPh sb="245" eb="248">
      <t>スイセンカ</t>
    </rPh>
    <rPh sb="248" eb="249">
      <t>リツ</t>
    </rPh>
    <rPh sb="254" eb="257">
      <t>スイセンカ</t>
    </rPh>
    <rPh sb="257" eb="258">
      <t>リツ</t>
    </rPh>
    <rPh sb="259" eb="261">
      <t>ルイジ</t>
    </rPh>
    <rPh sb="261" eb="263">
      <t>ダンタイ</t>
    </rPh>
    <rPh sb="264" eb="265">
      <t>クラ</t>
    </rPh>
    <rPh sb="266" eb="267">
      <t>ヒク</t>
    </rPh>
    <rPh sb="271" eb="273">
      <t>キュウソク</t>
    </rPh>
    <rPh sb="274" eb="276">
      <t>セイビ</t>
    </rPh>
    <rPh sb="276" eb="278">
      <t>クイキ</t>
    </rPh>
    <rPh sb="279" eb="281">
      <t>カクダイ</t>
    </rPh>
    <rPh sb="285" eb="287">
      <t>セツゾク</t>
    </rPh>
    <rPh sb="287" eb="289">
      <t>ジンコウ</t>
    </rPh>
    <rPh sb="290" eb="292">
      <t>ゾウカ</t>
    </rPh>
    <rPh sb="293" eb="294">
      <t>クラ</t>
    </rPh>
    <rPh sb="296" eb="299">
      <t>クイキナイ</t>
    </rPh>
    <rPh sb="299" eb="301">
      <t>ジンコウ</t>
    </rPh>
    <rPh sb="302" eb="304">
      <t>ゾウカ</t>
    </rPh>
    <rPh sb="305" eb="307">
      <t>ケンチョ</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</si>
</sst>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9F-424A-A590-8167A25F43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0.18</c:v>
                </c:pt>
              </c:numCache>
            </c:numRef>
          </c:val>
          <c:smooth val="0"/>
          <c:extLst>
            <c:ext xmlns:c16="http://schemas.microsoft.com/office/drawing/2014/chart" uri="{C3380CC4-5D6E-409C-BE32-E72D297353CC}">
              <c16:uniqueId val="{00000001-4A9F-424A-A590-8167A25F43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B1-490B-902E-8855A184B6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47.28</c:v>
                </c:pt>
              </c:numCache>
            </c:numRef>
          </c:val>
          <c:smooth val="0"/>
          <c:extLst>
            <c:ext xmlns:c16="http://schemas.microsoft.com/office/drawing/2014/chart" uri="{C3380CC4-5D6E-409C-BE32-E72D297353CC}">
              <c16:uniqueId val="{00000001-44B1-490B-902E-8855A184B6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57.93</c:v>
                </c:pt>
                <c:pt idx="1">
                  <c:v>55.02</c:v>
                </c:pt>
                <c:pt idx="2">
                  <c:v>58.2</c:v>
                </c:pt>
                <c:pt idx="3">
                  <c:v>57.86</c:v>
                </c:pt>
                <c:pt idx="4">
                  <c:v>61.04</c:v>
                </c:pt>
              </c:numCache>
            </c:numRef>
          </c:val>
          <c:extLst>
            <c:ext xmlns:c16="http://schemas.microsoft.com/office/drawing/2014/chart" uri="{C3380CC4-5D6E-409C-BE32-E72D297353CC}">
              <c16:uniqueId val="{00000000-DFC0-4997-AFD7-81D0AEF1D9A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64.7</c:v>
                </c:pt>
              </c:numCache>
            </c:numRef>
          </c:val>
          <c:smooth val="0"/>
          <c:extLst>
            <c:ext xmlns:c16="http://schemas.microsoft.com/office/drawing/2014/chart" uri="{C3380CC4-5D6E-409C-BE32-E72D297353CC}">
              <c16:uniqueId val="{00000001-DFC0-4997-AFD7-81D0AEF1D9A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85.17</c:v>
                </c:pt>
                <c:pt idx="1">
                  <c:v>95.87</c:v>
                </c:pt>
                <c:pt idx="2">
                  <c:v>86.56</c:v>
                </c:pt>
                <c:pt idx="3">
                  <c:v>87.08</c:v>
                </c:pt>
                <c:pt idx="4">
                  <c:v>86.08</c:v>
                </c:pt>
              </c:numCache>
            </c:numRef>
          </c:val>
          <c:extLst>
            <c:ext xmlns:c16="http://schemas.microsoft.com/office/drawing/2014/chart" uri="{C3380CC4-5D6E-409C-BE32-E72D297353CC}">
              <c16:uniqueId val="{00000000-1EE8-4316-929C-63843FDDDF7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E8-4316-929C-63843FDDDF7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E4-4EB4-A4D6-8E4F342119D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E4-4EB4-A4D6-8E4F342119D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DB-434B-9F7F-2C6BA740C85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DB-434B-9F7F-2C6BA740C85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94-4E61-8EB0-085775AF529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94-4E61-8EB0-085775AF529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58-423A-A2F2-CFAE78DD8A3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58-423A-A2F2-CFAE78DD8A3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50-4FB2-B9AB-09F73F97D0B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933.3</c:v>
                </c:pt>
              </c:numCache>
            </c:numRef>
          </c:val>
          <c:smooth val="0"/>
          <c:extLst>
            <c:ext xmlns:c16="http://schemas.microsoft.com/office/drawing/2014/chart" uri="{C3380CC4-5D6E-409C-BE32-E72D297353CC}">
              <c16:uniqueId val="{00000001-E150-4FB2-B9AB-09F73F97D0B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68.25</c:v>
                </c:pt>
                <c:pt idx="1">
                  <c:v>68.290000000000006</c:v>
                </c:pt>
                <c:pt idx="2">
                  <c:v>72.760000000000005</c:v>
                </c:pt>
                <c:pt idx="3">
                  <c:v>87.23</c:v>
                </c:pt>
                <c:pt idx="4">
                  <c:v>92.65</c:v>
                </c:pt>
              </c:numCache>
            </c:numRef>
          </c:val>
          <c:extLst>
            <c:ext xmlns:c16="http://schemas.microsoft.com/office/drawing/2014/chart" uri="{C3380CC4-5D6E-409C-BE32-E72D297353CC}">
              <c16:uniqueId val="{00000000-B8E7-4507-82C7-EEC2256C840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77.510000000000005</c:v>
                </c:pt>
              </c:numCache>
            </c:numRef>
          </c:val>
          <c:smooth val="0"/>
          <c:extLst>
            <c:ext xmlns:c16="http://schemas.microsoft.com/office/drawing/2014/chart" uri="{C3380CC4-5D6E-409C-BE32-E72D297353CC}">
              <c16:uniqueId val="{00000001-B8E7-4507-82C7-EEC2256C840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222.89</c:v>
                </c:pt>
                <c:pt idx="1">
                  <c:v>221.68</c:v>
                </c:pt>
                <c:pt idx="2">
                  <c:v>208.72</c:v>
                </c:pt>
                <c:pt idx="3">
                  <c:v>174.6</c:v>
                </c:pt>
                <c:pt idx="4">
                  <c:v>143.9</c:v>
                </c:pt>
              </c:numCache>
            </c:numRef>
          </c:val>
          <c:extLst>
            <c:ext xmlns:c16="http://schemas.microsoft.com/office/drawing/2014/chart" uri="{C3380CC4-5D6E-409C-BE32-E72D297353CC}">
              <c16:uniqueId val="{00000000-8F7B-4BDF-B9CE-C970A95DC05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221.95</c:v>
                </c:pt>
              </c:numCache>
            </c:numRef>
          </c:val>
          <c:smooth val="0"/>
          <c:extLst>
            <c:ext xmlns:c16="http://schemas.microsoft.com/office/drawing/2014/chart" uri="{C3380CC4-5D6E-409C-BE32-E72D297353CC}">
              <c16:uniqueId val="{00000001-8F7B-4BDF-B9CE-C970A95DC05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0" zoomScaleNormal="6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岩出市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tr">
        <f>データ!$M$6</f>
        <v>非設置</v>
      </c>
      <c r="AE8" s="73"/>
      <c r="AF8" s="73"/>
      <c r="AG8" s="73"/>
      <c r="AH8" s="73"/>
      <c r="AI8" s="73"/>
      <c r="AJ8" s="73"/>
      <c r="AK8" s="3"/>
      <c r="AL8" s="69">
        <f>データ!S6</f>
        <v>53994</v>
      </c>
      <c r="AM8" s="69"/>
      <c r="AN8" s="69"/>
      <c r="AO8" s="69"/>
      <c r="AP8" s="69"/>
      <c r="AQ8" s="69"/>
      <c r="AR8" s="69"/>
      <c r="AS8" s="69"/>
      <c r="AT8" s="68">
        <f>データ!T6</f>
        <v>38.51</v>
      </c>
      <c r="AU8" s="68"/>
      <c r="AV8" s="68"/>
      <c r="AW8" s="68"/>
      <c r="AX8" s="68"/>
      <c r="AY8" s="68"/>
      <c r="AZ8" s="68"/>
      <c r="BA8" s="68"/>
      <c r="BB8" s="68">
        <f>データ!U6</f>
        <v>1402.08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44.86</v>
      </c>
      <c r="Q10" s="68"/>
      <c r="R10" s="68"/>
      <c r="S10" s="68"/>
      <c r="T10" s="68"/>
      <c r="U10" s="68"/>
      <c r="V10" s="68"/>
      <c r="W10" s="68">
        <f>データ!Q6</f>
        <v>99.51</v>
      </c>
      <c r="X10" s="68"/>
      <c r="Y10" s="68"/>
      <c r="Z10" s="68"/>
      <c r="AA10" s="68"/>
      <c r="AB10" s="68"/>
      <c r="AC10" s="68"/>
      <c r="AD10" s="69">
        <f>データ!R6</f>
        <v>2880</v>
      </c>
      <c r="AE10" s="69"/>
      <c r="AF10" s="69"/>
      <c r="AG10" s="69"/>
      <c r="AH10" s="69"/>
      <c r="AI10" s="69"/>
      <c r="AJ10" s="69"/>
      <c r="AK10" s="2"/>
      <c r="AL10" s="69">
        <f>データ!V6</f>
        <v>24161</v>
      </c>
      <c r="AM10" s="69"/>
      <c r="AN10" s="69"/>
      <c r="AO10" s="69"/>
      <c r="AP10" s="69"/>
      <c r="AQ10" s="69"/>
      <c r="AR10" s="69"/>
      <c r="AS10" s="69"/>
      <c r="AT10" s="68">
        <f>データ!W6</f>
        <v>6</v>
      </c>
      <c r="AU10" s="68"/>
      <c r="AV10" s="68"/>
      <c r="AW10" s="68"/>
      <c r="AX10" s="68"/>
      <c r="AY10" s="68"/>
      <c r="AZ10" s="68"/>
      <c r="BA10" s="68"/>
      <c r="BB10" s="68">
        <f>データ!X6</f>
        <v>4026.83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43</v>
      </c>
      <c r="O86" s="26" t="str">
        <f>データ!EO6</f>
        <v>【0.22】</v>
      </c>
    </row>
  </sheetData>
  <sheetProtection algorithmName="SHA-512" hashValue="zktNhqTqIKtkWDBQiIDEUDkjm0inrsLALwKjEeSh72eyMDBRNILJS3ECyhXPeigN25Xvl/czHocM7gChswE0ig==" saltValue="A5tkhmDnhkRxs6DQ5qaqK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302091</v>
      </c>
      <c r="D6" s="33">
        <f t="shared" si="3"/>
        <v>47</v>
      </c>
      <c r="E6" s="33">
        <f t="shared" si="3"/>
        <v>17</v>
      </c>
      <c r="F6" s="33">
        <f t="shared" si="3"/>
        <v>1</v>
      </c>
      <c r="G6" s="33">
        <f t="shared" si="3"/>
        <v>0</v>
      </c>
      <c r="H6" s="33" t="str">
        <f t="shared" si="3"/>
        <v>和歌山県　岩出市</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44.86</v>
      </c>
      <c r="Q6" s="34">
        <f t="shared" si="3"/>
        <v>99.51</v>
      </c>
      <c r="R6" s="34">
        <f t="shared" si="3"/>
        <v>2880</v>
      </c>
      <c r="S6" s="34">
        <f t="shared" si="3"/>
        <v>53994</v>
      </c>
      <c r="T6" s="34">
        <f t="shared" si="3"/>
        <v>38.51</v>
      </c>
      <c r="U6" s="34">
        <f t="shared" si="3"/>
        <v>1402.08</v>
      </c>
      <c r="V6" s="34">
        <f t="shared" si="3"/>
        <v>24161</v>
      </c>
      <c r="W6" s="34">
        <f t="shared" si="3"/>
        <v>6</v>
      </c>
      <c r="X6" s="34">
        <f t="shared" si="3"/>
        <v>4026.83</v>
      </c>
      <c r="Y6" s="35">
        <f>IF(Y7="",NA(),Y7)</f>
        <v>85.17</v>
      </c>
      <c r="Z6" s="35">
        <f t="shared" ref="Z6:AH6" si="4">IF(Z7="",NA(),Z7)</f>
        <v>95.87</v>
      </c>
      <c r="AA6" s="35">
        <f t="shared" si="4"/>
        <v>86.56</v>
      </c>
      <c r="AB6" s="35">
        <f t="shared" si="4"/>
        <v>87.08</v>
      </c>
      <c r="AC6" s="35">
        <f t="shared" si="4"/>
        <v>86.08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1240.1600000000001</v>
      </c>
      <c r="BL6" s="35">
        <f t="shared" si="7"/>
        <v>1193.49</v>
      </c>
      <c r="BM6" s="35">
        <f t="shared" si="7"/>
        <v>876.19</v>
      </c>
      <c r="BN6" s="35">
        <f t="shared" si="7"/>
        <v>722.53</v>
      </c>
      <c r="BO6" s="35">
        <f t="shared" si="7"/>
        <v>933.3</v>
      </c>
      <c r="BP6" s="34" t="str">
        <f>IF(BP7="","",IF(BP7="-","【-】","【"&amp;SUBSTITUTE(TEXT(BP7,"#,##0.00"),"-","△")&amp;"】"))</f>
        <v>【682.51】</v>
      </c>
      <c r="BQ6" s="35">
        <f>IF(BQ7="",NA(),BQ7)</f>
        <v>68.25</v>
      </c>
      <c r="BR6" s="35">
        <f t="shared" ref="BR6:BZ6" si="8">IF(BR7="",NA(),BR7)</f>
        <v>68.290000000000006</v>
      </c>
      <c r="BS6" s="35">
        <f t="shared" si="8"/>
        <v>72.760000000000005</v>
      </c>
      <c r="BT6" s="35">
        <f t="shared" si="8"/>
        <v>87.23</v>
      </c>
      <c r="BU6" s="35">
        <f t="shared" si="8"/>
        <v>92.65</v>
      </c>
      <c r="BV6" s="35">
        <f t="shared" si="8"/>
        <v>60.17</v>
      </c>
      <c r="BW6" s="35">
        <f t="shared" si="8"/>
        <v>65.569999999999993</v>
      </c>
      <c r="BX6" s="35">
        <f t="shared" si="8"/>
        <v>75.7</v>
      </c>
      <c r="BY6" s="35">
        <f t="shared" si="8"/>
        <v>74.61</v>
      </c>
      <c r="BZ6" s="35">
        <f t="shared" si="8"/>
        <v>77.510000000000005</v>
      </c>
      <c r="CA6" s="34" t="str">
        <f>IF(CA7="","",IF(CA7="-","【-】","【"&amp;SUBSTITUTE(TEXT(CA7,"#,##0.00"),"-","△")&amp;"】"))</f>
        <v>【100.34】</v>
      </c>
      <c r="CB6" s="35">
        <f>IF(CB7="",NA(),CB7)</f>
        <v>222.89</v>
      </c>
      <c r="CC6" s="35">
        <f t="shared" ref="CC6:CK6" si="9">IF(CC7="",NA(),CC7)</f>
        <v>221.68</v>
      </c>
      <c r="CD6" s="35">
        <f t="shared" si="9"/>
        <v>208.72</v>
      </c>
      <c r="CE6" s="35">
        <f t="shared" si="9"/>
        <v>174.6</v>
      </c>
      <c r="CF6" s="35">
        <f t="shared" si="9"/>
        <v>143.9</v>
      </c>
      <c r="CG6" s="35">
        <f t="shared" si="9"/>
        <v>281.52999999999997</v>
      </c>
      <c r="CH6" s="35">
        <f t="shared" si="9"/>
        <v>263.04000000000002</v>
      </c>
      <c r="CI6" s="35">
        <f t="shared" si="9"/>
        <v>230.04</v>
      </c>
      <c r="CJ6" s="35">
        <f t="shared" si="9"/>
        <v>233.5</v>
      </c>
      <c r="CK6" s="35">
        <f t="shared" si="9"/>
        <v>221.95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44.89</v>
      </c>
      <c r="CS6" s="35">
        <f t="shared" si="10"/>
        <v>40.75</v>
      </c>
      <c r="CT6" s="35">
        <f t="shared" si="10"/>
        <v>42.4</v>
      </c>
      <c r="CU6" s="35">
        <f t="shared" si="10"/>
        <v>45.44</v>
      </c>
      <c r="CV6" s="35">
        <f t="shared" si="10"/>
        <v>47.28</v>
      </c>
      <c r="CW6" s="34" t="str">
        <f>IF(CW7="","",IF(CW7="-","【-】","【"&amp;SUBSTITUTE(TEXT(CW7,"#,##0.00"),"-","△")&amp;"】"))</f>
        <v>【59.64】</v>
      </c>
      <c r="CX6" s="35">
        <f>IF(CX7="",NA(),CX7)</f>
        <v>57.93</v>
      </c>
      <c r="CY6" s="35">
        <f t="shared" ref="CY6:DG6" si="11">IF(CY7="",NA(),CY7)</f>
        <v>55.02</v>
      </c>
      <c r="CZ6" s="35">
        <f t="shared" si="11"/>
        <v>58.2</v>
      </c>
      <c r="DA6" s="35">
        <f t="shared" si="11"/>
        <v>57.86</v>
      </c>
      <c r="DB6" s="35">
        <f t="shared" si="11"/>
        <v>61.04</v>
      </c>
      <c r="DC6" s="35">
        <f t="shared" si="11"/>
        <v>64.89</v>
      </c>
      <c r="DD6" s="35">
        <f t="shared" si="11"/>
        <v>64.97</v>
      </c>
      <c r="DE6" s="35">
        <f t="shared" si="11"/>
        <v>65.77</v>
      </c>
      <c r="DF6" s="35">
        <f t="shared" si="11"/>
        <v>65.97</v>
      </c>
      <c r="DG6" s="35">
        <f t="shared" si="11"/>
        <v>64.7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0.25</v>
      </c>
      <c r="EN6" s="35">
        <f t="shared" si="14"/>
        <v>0.18</v>
      </c>
      <c r="EO6" s="34" t="str">
        <f>IF(EO7="","",IF(EO7="-","【-】","【"&amp;SUBSTITUTE(TEXT(EO7,"#,##0.00"),"-","△")&amp;"】"))</f>
        <v>【0.22】</v>
      </c>
    </row>
    <row r="7" spans="1:145" s="36" customFormat="1" x14ac:dyDescent="0.15">
      <c r="A7" s="28"/>
      <c r="B7" s="37">
        <v>2019</v>
      </c>
      <c r="C7" s="37">
        <v>302091</v>
      </c>
      <c r="D7" s="37">
        <v>47</v>
      </c>
      <c r="E7" s="37">
        <v>17</v>
      </c>
      <c r="F7" s="37">
        <v>1</v>
      </c>
      <c r="G7" s="37">
        <v>0</v>
      </c>
      <c r="H7" s="37" t="s">
        <v>98</v>
      </c>
      <c r="I7" s="37" t="s">
        <v>99</v>
      </c>
      <c r="J7" s="37" t="s">
        <v>100</v>
      </c>
      <c r="K7" s="37" t="s">
        <v>101</v>
      </c>
      <c r="L7" s="37" t="s">
        <v>102</v>
      </c>
      <c r="M7" s="37" t="s">
        <v>103</v>
      </c>
      <c r="N7" s="38" t="s">
        <v>104</v>
      </c>
      <c r="O7" s="38" t="s">
        <v>105</v>
      </c>
      <c r="P7" s="38">
        <v>44.86</v>
      </c>
      <c r="Q7" s="38">
        <v>99.51</v>
      </c>
      <c r="R7" s="38">
        <v>2880</v>
      </c>
      <c r="S7" s="38">
        <v>53994</v>
      </c>
      <c r="T7" s="38">
        <v>38.51</v>
      </c>
      <c r="U7" s="38">
        <v>1402.08</v>
      </c>
      <c r="V7" s="38">
        <v>24161</v>
      </c>
      <c r="W7" s="38">
        <v>6</v>
      </c>
      <c r="X7" s="38">
        <v>4026.83</v>
      </c>
      <c r="Y7" s="38">
        <v>85.17</v>
      </c>
      <c r="Z7" s="38">
        <v>95.87</v>
      </c>
      <c r="AA7" s="38">
        <v>86.56</v>
      </c>
      <c r="AB7" s="38">
        <v>87.08</v>
      </c>
      <c r="AC7" s="38">
        <v>86.08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1240.1600000000001</v>
      </c>
      <c r="BL7" s="38">
        <v>1193.49</v>
      </c>
      <c r="BM7" s="38">
        <v>876.19</v>
      </c>
      <c r="BN7" s="38">
        <v>722.53</v>
      </c>
      <c r="BO7" s="38">
        <v>933.3</v>
      </c>
      <c r="BP7" s="38">
        <v>682.51</v>
      </c>
      <c r="BQ7" s="38">
        <v>68.25</v>
      </c>
      <c r="BR7" s="38">
        <v>68.290000000000006</v>
      </c>
      <c r="BS7" s="38">
        <v>72.760000000000005</v>
      </c>
      <c r="BT7" s="38">
        <v>87.23</v>
      </c>
      <c r="BU7" s="38">
        <v>92.65</v>
      </c>
      <c r="BV7" s="38">
        <v>60.17</v>
      </c>
      <c r="BW7" s="38">
        <v>65.569999999999993</v>
      </c>
      <c r="BX7" s="38">
        <v>75.7</v>
      </c>
      <c r="BY7" s="38">
        <v>74.61</v>
      </c>
      <c r="BZ7" s="38">
        <v>77.510000000000005</v>
      </c>
      <c r="CA7" s="38">
        <v>100.34</v>
      </c>
      <c r="CB7" s="38">
        <v>222.89</v>
      </c>
      <c r="CC7" s="38">
        <v>221.68</v>
      </c>
      <c r="CD7" s="38">
        <v>208.72</v>
      </c>
      <c r="CE7" s="38">
        <v>174.6</v>
      </c>
      <c r="CF7" s="38">
        <v>143.9</v>
      </c>
      <c r="CG7" s="38">
        <v>281.52999999999997</v>
      </c>
      <c r="CH7" s="38">
        <v>263.04000000000002</v>
      </c>
      <c r="CI7" s="38">
        <v>230.04</v>
      </c>
      <c r="CJ7" s="38">
        <v>233.5</v>
      </c>
      <c r="CK7" s="38">
        <v>221.95</v>
      </c>
      <c r="CL7" s="38">
        <v>136.15</v>
      </c>
      <c r="CM7" s="38" t="s">
        <v>104</v>
      </c>
      <c r="CN7" s="38" t="s">
        <v>104</v>
      </c>
      <c r="CO7" s="38" t="s">
        <v>104</v>
      </c>
      <c r="CP7" s="38" t="s">
        <v>104</v>
      </c>
      <c r="CQ7" s="38" t="s">
        <v>104</v>
      </c>
      <c r="CR7" s="38">
        <v>44.89</v>
      </c>
      <c r="CS7" s="38">
        <v>40.75</v>
      </c>
      <c r="CT7" s="38">
        <v>42.4</v>
      </c>
      <c r="CU7" s="38">
        <v>45.44</v>
      </c>
      <c r="CV7" s="38">
        <v>47.28</v>
      </c>
      <c r="CW7" s="38">
        <v>59.64</v>
      </c>
      <c r="CX7" s="38">
        <v>57.93</v>
      </c>
      <c r="CY7" s="38">
        <v>55.02</v>
      </c>
      <c r="CZ7" s="38">
        <v>58.2</v>
      </c>
      <c r="DA7" s="38">
        <v>57.86</v>
      </c>
      <c r="DB7" s="38">
        <v>61.04</v>
      </c>
      <c r="DC7" s="38">
        <v>64.89</v>
      </c>
      <c r="DD7" s="38">
        <v>64.97</v>
      </c>
      <c r="DE7" s="38">
        <v>65.77</v>
      </c>
      <c r="DF7" s="38">
        <v>65.97</v>
      </c>
      <c r="DG7" s="38">
        <v>64.7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0.25</v>
      </c>
      <c r="EN7" s="38">
        <v>0.18</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2021-02-05T05:39:13Z</cp:lastPrinted>
  <dcterms:created xsi:type="dcterms:W3CDTF">2020-12-04T02:48:11Z</dcterms:created>
  <dcterms:modified xsi:type="dcterms:W3CDTF">2021-02-05T05:40:12Z</dcterms:modified>
  <cp:category/>
</cp:coreProperties>
</file>