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10-上下水道部\01-水道総務課\01-水道総務班\★11上下水道\11-01　上水道\11-01-02　会計\4.統計・調査・計画・広報\26.財政ｼﾐｭﾚｰｼｮﾝ・.経営指標・経営比較分析\3.経営比較分析表\R02\08紀の川市\"/>
    </mc:Choice>
  </mc:AlternateContent>
  <workbookProtection workbookAlgorithmName="SHA-512" workbookHashValue="OUfWxDpQ8xOGQaGJiw7peFM14qGNYx2PZdHhHmWfJ3ogTNpjmWzL1Er3FS/FNp+H6hJ4igVG3u+VhX1TdwyWxw==" workbookSaltValue="e5U/Y8M/yAvN/9MFl/lO1Q==" workbookSpinCount="100000" lockStructure="1"/>
  <bookViews>
    <workbookView xWindow="0" yWindow="0" windowWidth="15360" windowHeight="7632"/>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<sst xmlns="http://schemas.openxmlformats.org/spreadsheetml/2006/main" count="262" uniqueCount="107">
  <si>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</si>
  <si>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</si>
  <si>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</si>
  <si>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</si>
  <si>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</si>
  <si>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</si>
  <si>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</si>
  <si>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</si>
  <si>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</si>
  <si>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</si>
  <si>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</si>
  <si>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</si>
  <si>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</si>
  <si>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</si>
  <si>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</si>
  <si>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</si>
  <si>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</si>
  <si>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</si>
  <si>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</si>
  <si>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</si>
  <si>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</si>
  <si>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</si>
  <si>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</si>
  <si>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</si>
  <si>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</si>
  <si>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</si>
  <si>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</si>
  <si>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</si>
  <si>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</si>
  <si>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</si>
  <si>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</si>
  <si>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</si>
  <si>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</si>
  <si>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</si>
  <si>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</si>
  <si>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</si>
  <si>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</si>
  <si>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</si>
  <si>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</si>
  <si>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</si>
  <si>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</si>
  <si>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</si>
  <si>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</si>
  <si>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</si>
  <si>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</si>
  <si>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</si>
  <si>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</si>
  <si>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</si>
  <si>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</si>
  <si>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</si>
  <si>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</si>
  <si>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</si>
  <si>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</si>
  <si>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</si>
  <si>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</si>
  <si>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</si>
  <si>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</si>
  <si>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</si>
  <si>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</si>
  <si>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</si>
  <si>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</si>
  <si>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</si>
  <si>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</si>
  <si>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</si>
  <si>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</si>
  <si>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</si>
  <si>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</si>
  <si>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</si>
  <si>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</si>
  <si>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</si>
  <si>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</si>
  <si>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</si>
  <si>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</si>
  <si>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</si>
  <si>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</si>
  <si>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</si>
  <si>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</si>
  <si>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</si>
  <si>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</si>
  <si>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</si>
  <si>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</si>
  <si>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</si>
  <si>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</si>
  <si>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</si>
  <si>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</si>
  <si>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</si>
  <si>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</si>
  <si>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</si>
  <si>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302082</t>
  </si>
  <si>
    <t>46</t>
  </si>
  <si>
    <t>02</t>
  </si>
  <si>
    <t>0</t>
  </si>
  <si>
    <t>000</t>
  </si>
  <si>
    <t>和歌山県　紀の川市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</si>
  <si>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</si>
  <si>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</si>
  <si>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</si>
  <si>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</si>
  <si>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</si>
  <si>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</si>
  <si>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</si>
  <si>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</si>
  <si>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</si>
  <si>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</si>
  <si>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全国・類似団体平均を下回っているものの、対前年度比2.29％と経年比較では増加傾向であるため、今後、計画的な更新が必要です。
②管路経年化率
　当市は比較的新しい管路が多い状況ですが、一部の管路において、数年後には耐用年数を経過する見込みであり、限られた財源の中で優先度を考慮し、計画的な更新を実施することが必要です。
③管路更新率
　当市の事業規模は極小規模であるため、緊急的な漏水対策等による更新以外は、計画的な更新を実施していませんが、今後、一部の管路において、数年後には耐用年数を経過する見込みであり、限られた財源の中で優先度を考慮し、計画的な更新を実施することが必要です。</t>
    <rPh sb="14" eb="16">
      <t>ゼンコク</t>
    </rPh>
    <rPh sb="17" eb="19">
      <t>ルイジ</t>
    </rPh>
    <rPh sb="19" eb="21">
      <t>ダンタイ</t>
    </rPh>
    <rPh sb="21" eb="23">
      <t>ヘイキン</t>
    </rPh>
    <rPh sb="24" eb="26">
      <t>シタマワ</t>
    </rPh>
    <rPh sb="34" eb="35">
      <t>タイ</t>
    </rPh>
    <rPh sb="35" eb="39">
      <t>ゼンネンドヒ</t>
    </rPh>
    <rPh sb="45" eb="47">
      <t>ケイネン</t>
    </rPh>
    <rPh sb="47" eb="49">
      <t>ヒカク</t>
    </rPh>
    <rPh sb="51" eb="53">
      <t>ゾウカ</t>
    </rPh>
    <rPh sb="53" eb="55">
      <t>ケイコウ</t>
    </rPh>
    <rPh sb="61" eb="63">
      <t>コンゴ</t>
    </rPh>
    <rPh sb="64" eb="67">
      <t>ケイカクテキ</t>
    </rPh>
    <rPh sb="68" eb="70">
      <t>コウシン</t>
    </rPh>
    <rPh sb="71" eb="73">
      <t>ヒツヨウ</t>
    </rPh>
    <rPh sb="86" eb="88">
      <t>トウシ</t>
    </rPh>
    <rPh sb="89" eb="92">
      <t>ヒカクテキ</t>
    </rPh>
    <rPh sb="92" eb="93">
      <t>アタラ</t>
    </rPh>
    <rPh sb="95" eb="97">
      <t>カンロ</t>
    </rPh>
    <rPh sb="98" eb="99">
      <t>オオ</t>
    </rPh>
    <rPh sb="100" eb="102">
      <t>ジョウキョウ</t>
    </rPh>
    <rPh sb="106" eb="108">
      <t>イチブ</t>
    </rPh>
    <rPh sb="116" eb="119">
      <t>スウネンゴ</t>
    </rPh>
    <rPh sb="126" eb="128">
      <t>ケイカ</t>
    </rPh>
    <rPh sb="130" eb="132">
      <t>ミコ</t>
    </rPh>
    <rPh sb="137" eb="138">
      <t>カギ</t>
    </rPh>
    <rPh sb="141" eb="143">
      <t>ザイゲン</t>
    </rPh>
    <rPh sb="144" eb="145">
      <t>ナカ</t>
    </rPh>
    <rPh sb="146" eb="149">
      <t>ユウセンド</t>
    </rPh>
    <rPh sb="150" eb="152">
      <t>コウリョ</t>
    </rPh>
    <rPh sb="154" eb="157">
      <t>ケイカクテキ</t>
    </rPh>
    <rPh sb="158" eb="160">
      <t>コウシン</t>
    </rPh>
    <rPh sb="161" eb="163">
      <t>ジッシ</t>
    </rPh>
    <rPh sb="168" eb="170">
      <t>ヒツヨウ</t>
    </rPh>
    <rPh sb="182" eb="184">
      <t>トウシ</t>
    </rPh>
    <rPh sb="185" eb="187">
      <t>ジギョウ</t>
    </rPh>
    <rPh sb="187" eb="189">
      <t>キボ</t>
    </rPh>
    <rPh sb="190" eb="192">
      <t>キョクショウ</t>
    </rPh>
    <rPh sb="192" eb="194">
      <t>キボ</t>
    </rPh>
    <rPh sb="200" eb="203">
      <t>キンキュウテキ</t>
    </rPh>
    <rPh sb="204" eb="206">
      <t>ロウスイ</t>
    </rPh>
    <rPh sb="206" eb="208">
      <t>タイサク</t>
    </rPh>
    <rPh sb="208" eb="209">
      <t>トウ</t>
    </rPh>
    <rPh sb="212" eb="214">
      <t>コウシン</t>
    </rPh>
    <rPh sb="214" eb="216">
      <t>イガイ</t>
    </rPh>
    <rPh sb="218" eb="221">
      <t>ケイカクテキ</t>
    </rPh>
    <rPh sb="222" eb="224">
      <t>コウシン</t>
    </rPh>
    <rPh sb="225" eb="227">
      <t>ジッシ</t>
    </rPh>
    <rPh sb="235" eb="237">
      <t>コンゴ</t>
    </rPh>
    <rPh sb="238" eb="240">
      <t>イチブ</t>
    </rPh>
    <rPh sb="241" eb="243">
      <t>カンロ</t>
    </rPh>
    <rPh sb="248" eb="251">
      <t>スウネンゴ</t>
    </rPh>
    <phoneticPr fontId="5"/>
  </si>
  <si>
    <r>
      <t>　当市工業用水道事業における経営状況は、規模が極小であるため、給水収益の増減が経営に大きな影響を及ぼします。安定的で持続可能な経営を実現するためには、給水収益の確保が重要であるため、現在の契約水量維持を図りつつ、一般施策と協調しながら新たな給水先の確保や契約水量の増加を図る努力が必要です。
　また、安定的な事業経営と健全な資産を維持するためにも</t>
    </r>
    <r>
      <rPr>
        <sz val="10"/>
        <color rgb="FFFF0000"/>
        <rFont val="ＭＳ ゴシック"/>
        <family val="3"/>
        <charset val="128"/>
      </rPr>
      <t>令和2年度中に</t>
    </r>
    <r>
      <rPr>
        <sz val="10"/>
        <color theme="1"/>
        <rFont val="ＭＳ ゴシック"/>
        <family val="3"/>
        <charset val="128"/>
      </rPr>
      <t>経営戦略を策定し、今後、老朽化が進む施設・管路の更新事業や耐震事業等の必要不可欠な投資事業の財源を確保するために、経費削減などの更なる効率化に努め、投資計画と財政計画の均衡を図りながら計画的な事業推進を図ります。</t>
    </r>
    <rPh sb="3" eb="6">
      <t>コウギョウヨウ</t>
    </rPh>
    <rPh sb="20" eb="22">
      <t>キボ</t>
    </rPh>
    <rPh sb="23" eb="25">
      <t>キョクショウ</t>
    </rPh>
    <rPh sb="31" eb="33">
      <t>キュウスイ</t>
    </rPh>
    <rPh sb="33" eb="35">
      <t>シュウエキ</t>
    </rPh>
    <rPh sb="36" eb="38">
      <t>ゾウゲン</t>
    </rPh>
    <rPh sb="39" eb="41">
      <t>ケイエイ</t>
    </rPh>
    <rPh sb="42" eb="43">
      <t>オオ</t>
    </rPh>
    <rPh sb="45" eb="47">
      <t>エイキョウ</t>
    </rPh>
    <rPh sb="48" eb="49">
      <t>オヨ</t>
    </rPh>
    <rPh sb="54" eb="57">
      <t>アンテイテキ</t>
    </rPh>
    <rPh sb="58" eb="60">
      <t>ジゾク</t>
    </rPh>
    <rPh sb="60" eb="62">
      <t>カノウ</t>
    </rPh>
    <rPh sb="63" eb="65">
      <t>ケイエイ</t>
    </rPh>
    <rPh sb="66" eb="68">
      <t>ジツゲン</t>
    </rPh>
    <rPh sb="75" eb="77">
      <t>キュウスイ</t>
    </rPh>
    <rPh sb="77" eb="79">
      <t>シュウエキ</t>
    </rPh>
    <rPh sb="80" eb="82">
      <t>カクホ</t>
    </rPh>
    <rPh sb="83" eb="85">
      <t>ジュウヨウ</t>
    </rPh>
    <rPh sb="91" eb="93">
      <t>ゲンザイ</t>
    </rPh>
    <rPh sb="94" eb="96">
      <t>ケイヤク</t>
    </rPh>
    <rPh sb="96" eb="98">
      <t>スイリョウ</t>
    </rPh>
    <rPh sb="98" eb="100">
      <t>イジ</t>
    </rPh>
    <rPh sb="101" eb="102">
      <t>ハカ</t>
    </rPh>
    <rPh sb="117" eb="118">
      <t>アラ</t>
    </rPh>
    <rPh sb="120" eb="122">
      <t>キュウスイ</t>
    </rPh>
    <rPh sb="122" eb="123">
      <t>サキ</t>
    </rPh>
    <rPh sb="124" eb="126">
      <t>カクホ</t>
    </rPh>
    <rPh sb="127" eb="129">
      <t>ケイヤク</t>
    </rPh>
    <rPh sb="129" eb="131">
      <t>スイリョウ</t>
    </rPh>
    <rPh sb="132" eb="134">
      <t>ゾウカ</t>
    </rPh>
    <rPh sb="135" eb="136">
      <t>ハカ</t>
    </rPh>
    <rPh sb="137" eb="139">
      <t>ドリョク</t>
    </rPh>
    <rPh sb="140" eb="142">
      <t>ヒツヨウ</t>
    </rPh>
    <rPh sb="150" eb="153">
      <t>アンテイテキ</t>
    </rPh>
    <rPh sb="154" eb="156">
      <t>ジギョウ</t>
    </rPh>
    <rPh sb="156" eb="158">
      <t>ケイエイ</t>
    </rPh>
    <rPh sb="159" eb="161">
      <t>ケンゼン</t>
    </rPh>
    <rPh sb="162" eb="164">
      <t>シサン</t>
    </rPh>
    <rPh sb="165" eb="167">
      <t>イジ</t>
    </rPh>
    <rPh sb="173" eb="175">
      <t>レイワ</t>
    </rPh>
    <rPh sb="176" eb="178">
      <t>ネンド</t>
    </rPh>
    <rPh sb="178" eb="179">
      <t>チュウ</t>
    </rPh>
    <rPh sb="196" eb="197">
      <t>スス</t>
    </rPh>
    <rPh sb="201" eb="203">
      <t>カンロ</t>
    </rPh>
    <rPh sb="237" eb="239">
      <t>ケイヒ</t>
    </rPh>
    <rPh sb="239" eb="241">
      <t>サクゲン</t>
    </rPh>
    <rPh sb="259" eb="261">
      <t>ザイセイ</t>
    </rPh>
    <phoneticPr fontId="5"/>
  </si>
  <si>
    <r>
      <t>①経常収支比率
 令和元年度においては、100％以上で全国・類似団体平均も上回っています。</t>
    </r>
    <r>
      <rPr>
        <sz val="10"/>
        <color rgb="FFFF0000"/>
        <rFont val="ＭＳ ゴシック"/>
        <family val="3"/>
        <charset val="128"/>
      </rPr>
      <t>しかし、修繕費等の増加により、対前年度比8.51％の減少となっています。</t>
    </r>
    <r>
      <rPr>
        <sz val="10"/>
        <color theme="1"/>
        <rFont val="ＭＳ ゴシック"/>
        <family val="3"/>
        <charset val="128"/>
      </rPr>
      <t xml:space="preserve">
②累積欠損金比率は発生していません。
③流動比率
　令和元年度においては、</t>
    </r>
    <r>
      <rPr>
        <sz val="10"/>
        <color rgb="FFFF0000"/>
        <rFont val="ＭＳ ゴシック"/>
        <family val="3"/>
        <charset val="128"/>
      </rPr>
      <t>企業債の償還が進み、</t>
    </r>
    <r>
      <rPr>
        <sz val="10"/>
        <color theme="1"/>
        <rFont val="ＭＳ ゴシック"/>
        <family val="3"/>
        <charset val="128"/>
      </rPr>
      <t>対前年度比390.93％の増加となっています。
④企業債残高対給水収益比率
　令和元年度は、対前年度比▲45.73％と減少傾向となっているものの、全国・類似団体平均と比較すると企業債残高が多額となっています。今後、企業債の償還が</t>
    </r>
    <r>
      <rPr>
        <sz val="10"/>
        <color rgb="FFFF0000"/>
        <rFont val="ＭＳ ゴシック"/>
        <family val="3"/>
        <charset val="128"/>
      </rPr>
      <t>更に</t>
    </r>
    <r>
      <rPr>
        <sz val="10"/>
        <color theme="1"/>
        <rFont val="ＭＳ ゴシック"/>
        <family val="3"/>
        <charset val="128"/>
      </rPr>
      <t>進むことで当該比率の減少も予想されますが、今後の更新計画に備えた計画的な企業債の活用が必要です。
⑤料金回収率
　上記①と同様、</t>
    </r>
    <r>
      <rPr>
        <sz val="10"/>
        <color rgb="FFFF0000"/>
        <rFont val="ＭＳ ゴシック"/>
        <family val="3"/>
        <charset val="128"/>
      </rPr>
      <t>修繕費等の増加により対前年度比8.84％の減少</t>
    </r>
    <r>
      <rPr>
        <sz val="10"/>
        <color theme="1"/>
        <rFont val="ＭＳ ゴシック"/>
        <family val="3"/>
        <charset val="128"/>
      </rPr>
      <t>となっています。
⑥給水原価
　上記①と同様、</t>
    </r>
    <r>
      <rPr>
        <sz val="10"/>
        <color rgb="FFFF0000"/>
        <rFont val="ＭＳ ゴシック"/>
        <family val="3"/>
        <charset val="128"/>
      </rPr>
      <t>修繕費等の増加により対前年度比3.89円の増加</t>
    </r>
    <r>
      <rPr>
        <sz val="10"/>
        <color theme="1"/>
        <rFont val="ＭＳ ゴシック"/>
        <family val="3"/>
        <charset val="128"/>
      </rPr>
      <t xml:space="preserve">となっています。
⑦施設利用率
　類似団体平均より高いものの、全国平均より低い状況であるため、新たな給水先の確保や更新時に施設規模の見直しを検討することも必要です。
⑧契約率
　類似団体平均より高いものの、全国平均より低い状況であるため、新たな給水先の確保や更新時に施設規模の見直しを検討することも必要です。
</t>
    </r>
    <rPh sb="9" eb="11">
      <t>レイワ</t>
    </rPh>
    <rPh sb="11" eb="12">
      <t>ガン</t>
    </rPh>
    <rPh sb="24" eb="26">
      <t>イジョウ</t>
    </rPh>
    <rPh sb="27" eb="29">
      <t>ゼンコク</t>
    </rPh>
    <rPh sb="30" eb="32">
      <t>ルイジ</t>
    </rPh>
    <rPh sb="32" eb="34">
      <t>ダンタイ</t>
    </rPh>
    <rPh sb="34" eb="36">
      <t>ヘイキン</t>
    </rPh>
    <rPh sb="37" eb="39">
      <t>ウワマワ</t>
    </rPh>
    <rPh sb="49" eb="52">
      <t>シュウゼンヒ</t>
    </rPh>
    <rPh sb="52" eb="53">
      <t>トウ</t>
    </rPh>
    <rPh sb="54" eb="56">
      <t>ゾウカ</t>
    </rPh>
    <rPh sb="60" eb="61">
      <t>タイ</t>
    </rPh>
    <rPh sb="61" eb="65">
      <t>ゼンネンドヒ</t>
    </rPh>
    <rPh sb="71" eb="73">
      <t>ゲンショウ</t>
    </rPh>
    <rPh sb="83" eb="85">
      <t>ルイセキ</t>
    </rPh>
    <rPh sb="85" eb="88">
      <t>ケッソンキン</t>
    </rPh>
    <rPh sb="88" eb="90">
      <t>ヒリツ</t>
    </rPh>
    <rPh sb="91" eb="93">
      <t>ハッセイ</t>
    </rPh>
    <rPh sb="108" eb="110">
      <t>レイワ</t>
    </rPh>
    <rPh sb="110" eb="111">
      <t>ガン</t>
    </rPh>
    <rPh sb="119" eb="121">
      <t>キギョウ</t>
    </rPh>
    <rPh sb="121" eb="122">
      <t>サイ</t>
    </rPh>
    <rPh sb="123" eb="125">
      <t>ショウカン</t>
    </rPh>
    <rPh sb="126" eb="127">
      <t>スス</t>
    </rPh>
    <rPh sb="129" eb="130">
      <t>タイ</t>
    </rPh>
    <rPh sb="130" eb="134">
      <t>ゼンネンドヒ</t>
    </rPh>
    <rPh sb="142" eb="144">
      <t>ゾウカ</t>
    </rPh>
    <rPh sb="168" eb="170">
      <t>レイワ</t>
    </rPh>
    <rPh sb="170" eb="171">
      <t>ガン</t>
    </rPh>
    <rPh sb="171" eb="173">
      <t>ネンド</t>
    </rPh>
    <rPh sb="175" eb="176">
      <t>タイ</t>
    </rPh>
    <rPh sb="188" eb="190">
      <t>ゲンショウ</t>
    </rPh>
    <rPh sb="190" eb="192">
      <t>ケイコウ</t>
    </rPh>
    <rPh sb="202" eb="204">
      <t>ゼンコク</t>
    </rPh>
    <rPh sb="205" eb="207">
      <t>ルイジ</t>
    </rPh>
    <rPh sb="207" eb="209">
      <t>ダンタイ</t>
    </rPh>
    <rPh sb="209" eb="211">
      <t>ヘイキン</t>
    </rPh>
    <rPh sb="212" eb="214">
      <t>ヒカク</t>
    </rPh>
    <rPh sb="233" eb="235">
      <t>コンゴ</t>
    </rPh>
    <rPh sb="236" eb="238">
      <t>キギョウ</t>
    </rPh>
    <rPh sb="238" eb="239">
      <t>サイ</t>
    </rPh>
    <rPh sb="240" eb="242">
      <t>ショウカン</t>
    </rPh>
    <rPh sb="243" eb="244">
      <t>サラ</t>
    </rPh>
    <rPh sb="245" eb="246">
      <t>スス</t>
    </rPh>
    <rPh sb="250" eb="252">
      <t>トウガイ</t>
    </rPh>
    <rPh sb="252" eb="254">
      <t>ヒリツ</t>
    </rPh>
    <rPh sb="255" eb="257">
      <t>ゲンショウ</t>
    </rPh>
    <rPh sb="258" eb="260">
      <t>ヨソウ</t>
    </rPh>
    <rPh sb="266" eb="268">
      <t>コンゴ</t>
    </rPh>
    <rPh sb="269" eb="271">
      <t>コウシン</t>
    </rPh>
    <rPh sb="271" eb="273">
      <t>ケイカク</t>
    </rPh>
    <rPh sb="274" eb="275">
      <t>ソナ</t>
    </rPh>
    <rPh sb="277" eb="280">
      <t>ケイカクテキ</t>
    </rPh>
    <rPh sb="281" eb="283">
      <t>キギョウ</t>
    </rPh>
    <rPh sb="283" eb="284">
      <t>サイ</t>
    </rPh>
    <rPh sb="285" eb="287">
      <t>カツヨウ</t>
    </rPh>
    <rPh sb="288" eb="290">
      <t>ヒツヨウ</t>
    </rPh>
    <rPh sb="302" eb="304">
      <t>ジョウキ</t>
    </rPh>
    <rPh sb="306" eb="308">
      <t>ドウヨウ</t>
    </rPh>
    <rPh sb="309" eb="312">
      <t>シュウゼンヒ</t>
    </rPh>
    <rPh sb="312" eb="313">
      <t>トウ</t>
    </rPh>
    <rPh sb="314" eb="316">
      <t>ゾウカ</t>
    </rPh>
    <rPh sb="319" eb="320">
      <t>タイ</t>
    </rPh>
    <rPh sb="320" eb="324">
      <t>ゼンネンドヒ</t>
    </rPh>
    <rPh sb="330" eb="332">
      <t>ゲンショウ</t>
    </rPh>
    <rPh sb="342" eb="344">
      <t>キュウスイ</t>
    </rPh>
    <rPh sb="344" eb="346">
      <t>ゲンカ</t>
    </rPh>
    <rPh sb="348" eb="350">
      <t>ジョウキ</t>
    </rPh>
    <rPh sb="352" eb="354">
      <t>ドウヨウ</t>
    </rPh>
    <rPh sb="355" eb="358">
      <t>シュウゼンヒ</t>
    </rPh>
    <rPh sb="358" eb="359">
      <t>トウ</t>
    </rPh>
    <rPh sb="360" eb="362">
      <t>ゾウカ</t>
    </rPh>
    <rPh sb="365" eb="366">
      <t>タイ</t>
    </rPh>
    <rPh sb="366" eb="370">
      <t>ゼンネンドヒ</t>
    </rPh>
    <rPh sb="374" eb="375">
      <t>エン</t>
    </rPh>
    <rPh sb="376" eb="378">
      <t>ゾウカ</t>
    </rPh>
    <rPh sb="399" eb="401">
      <t>ヘイキン</t>
    </rPh>
    <rPh sb="403" eb="404">
      <t>タカ</t>
    </rPh>
    <rPh sb="409" eb="411">
      <t>ゼンコク</t>
    </rPh>
    <rPh sb="411" eb="413">
      <t>ヘイキン</t>
    </rPh>
    <rPh sb="415" eb="416">
      <t>ヒク</t>
    </rPh>
    <rPh sb="417" eb="419">
      <t>ジョウキョウ</t>
    </rPh>
    <rPh sb="425" eb="426">
      <t>アラ</t>
    </rPh>
    <rPh sb="428" eb="430">
      <t>キュウスイ</t>
    </rPh>
    <rPh sb="430" eb="431">
      <t>サキ</t>
    </rPh>
    <rPh sb="432" eb="434">
      <t>カクホ</t>
    </rPh>
    <rPh sb="435" eb="438">
      <t>コウシンジ</t>
    </rPh>
    <rPh sb="439" eb="441">
      <t>シセツ</t>
    </rPh>
    <rPh sb="441" eb="443">
      <t>キボ</t>
    </rPh>
    <rPh sb="444" eb="446">
      <t>ミナオ</t>
    </rPh>
    <rPh sb="448" eb="450">
      <t>ケントウ</t>
    </rPh>
    <rPh sb="455" eb="457">
      <t>ヒツヨウ</t>
    </rPh>
    <rPh sb="462" eb="464">
      <t>ケイヤク</t>
    </rPh>
    <rPh sb="471" eb="473">
      <t>ヘイキン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</si>
</sst>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
      <color theme="1"/>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32.68</c:v>
                </c:pt>
                <c:pt idx="1">
                  <c:v>34.96</c:v>
                </c:pt>
                <c:pt idx="2">
                  <c:v>37.24</c:v>
                </c:pt>
                <c:pt idx="3">
                  <c:v>39.520000000000003</c:v>
                </c:pt>
                <c:pt idx="4">
                  <c:v>41.81</c:v>
                </c:pt>
              </c:numCache>
            </c:numRef>
          </c:val>
          <c:extLst>
            <c:ext xmlns:c16="http://schemas.microsoft.com/office/drawing/2014/chart" uri="{C3380CC4-5D6E-409C-BE32-E72D297353CC}">
              <c16:uniqueId val="{00000000-51CD-4777-96B7-C6CF9110287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53.92</c:v>
                </c:pt>
                <c:pt idx="1">
                  <c:v>53.32</c:v>
                </c:pt>
                <c:pt idx="2">
                  <c:v>53.4</c:v>
                </c:pt>
                <c:pt idx="3">
                  <c:v>53.49</c:v>
                </c:pt>
                <c:pt idx="4">
                  <c:v>54.3</c:v>
                </c:pt>
              </c:numCache>
            </c:numRef>
          </c:val>
          <c:smooth val="0"/>
          <c:extLst>
            <c:ext xmlns:c16="http://schemas.microsoft.com/office/drawing/2014/chart" uri="{C3380CC4-5D6E-409C-BE32-E72D297353CC}">
              <c16:uniqueId val="{00000001-51CD-4777-96B7-C6CF9110287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53-4906-A644-415588B7943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3.4</c:v>
                </c:pt>
                <c:pt idx="1">
                  <c:v>3.56</c:v>
                </c:pt>
                <c:pt idx="2">
                  <c:v>3.46</c:v>
                </c:pt>
                <c:pt idx="3">
                  <c:v>3.28</c:v>
                </c:pt>
                <c:pt idx="4">
                  <c:v>4.66</c:v>
                </c:pt>
              </c:numCache>
            </c:numRef>
          </c:val>
          <c:smooth val="0"/>
          <c:extLst>
            <c:ext xmlns:c16="http://schemas.microsoft.com/office/drawing/2014/chart" uri="{C3380CC4-5D6E-409C-BE32-E72D297353CC}">
              <c16:uniqueId val="{00000001-0853-4906-A644-415588B7943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CD-4128-A088-03B0DBEA7B7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0.19</c:v>
                </c:pt>
                <c:pt idx="1">
                  <c:v>0.06</c:v>
                </c:pt>
                <c:pt idx="2">
                  <c:v>0.13</c:v>
                </c:pt>
                <c:pt idx="3">
                  <c:v>0.02</c:v>
                </c:pt>
                <c:pt idx="4">
                  <c:v>0.06</c:v>
                </c:pt>
              </c:numCache>
            </c:numRef>
          </c:val>
          <c:smooth val="0"/>
          <c:extLst>
            <c:ext xmlns:c16="http://schemas.microsoft.com/office/drawing/2014/chart" uri="{C3380CC4-5D6E-409C-BE32-E72D297353CC}">
              <c16:uniqueId val="{00000001-F1CD-4128-A088-03B0DBEA7B7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544.23</c:v>
                </c:pt>
                <c:pt idx="1">
                  <c:v>639.54</c:v>
                </c:pt>
                <c:pt idx="2">
                  <c:v>721.06</c:v>
                </c:pt>
                <c:pt idx="3">
                  <c:v>747.82</c:v>
                </c:pt>
                <c:pt idx="4">
                  <c:v>1138.75</c:v>
                </c:pt>
              </c:numCache>
            </c:numRef>
          </c:val>
          <c:extLst>
            <c:ext xmlns:c16="http://schemas.microsoft.com/office/drawing/2014/chart" uri="{C3380CC4-5D6E-409C-BE32-E72D297353CC}">
              <c16:uniqueId val="{00000000-E439-4C34-A50C-4C157BE0358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742.59</c:v>
                </c:pt>
                <c:pt idx="1">
                  <c:v>549.77</c:v>
                </c:pt>
                <c:pt idx="2">
                  <c:v>730.25</c:v>
                </c:pt>
                <c:pt idx="3">
                  <c:v>868.31</c:v>
                </c:pt>
                <c:pt idx="4">
                  <c:v>732.52</c:v>
                </c:pt>
              </c:numCache>
            </c:numRef>
          </c:val>
          <c:smooth val="0"/>
          <c:extLst>
            <c:ext xmlns:c16="http://schemas.microsoft.com/office/drawing/2014/chart" uri="{C3380CC4-5D6E-409C-BE32-E72D297353CC}">
              <c16:uniqueId val="{00000001-E439-4C34-A50C-4C157BE0358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884.4</c:v>
                </c:pt>
                <c:pt idx="1">
                  <c:v>838.66</c:v>
                </c:pt>
                <c:pt idx="2">
                  <c:v>784.53</c:v>
                </c:pt>
                <c:pt idx="3">
                  <c:v>739.74</c:v>
                </c:pt>
                <c:pt idx="4">
                  <c:v>694.01</c:v>
                </c:pt>
              </c:numCache>
            </c:numRef>
          </c:val>
          <c:extLst>
            <c:ext xmlns:c16="http://schemas.microsoft.com/office/drawing/2014/chart" uri="{C3380CC4-5D6E-409C-BE32-E72D297353CC}">
              <c16:uniqueId val="{00000000-7F9C-44EE-ACB1-7DFE840536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430.97</c:v>
                </c:pt>
                <c:pt idx="1">
                  <c:v>536.28</c:v>
                </c:pt>
                <c:pt idx="2">
                  <c:v>514.66</c:v>
                </c:pt>
                <c:pt idx="3">
                  <c:v>504.81</c:v>
                </c:pt>
                <c:pt idx="4">
                  <c:v>498.01</c:v>
                </c:pt>
              </c:numCache>
            </c:numRef>
          </c:val>
          <c:smooth val="0"/>
          <c:extLst>
            <c:ext xmlns:c16="http://schemas.microsoft.com/office/drawing/2014/chart" uri="{C3380CC4-5D6E-409C-BE32-E72D297353CC}">
              <c16:uniqueId val="{00000001-7F9C-44EE-ACB1-7DFE8405366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122.8</c:v>
                </c:pt>
                <c:pt idx="1">
                  <c:v>123.95</c:v>
                </c:pt>
                <c:pt idx="2">
                  <c:v>123.6</c:v>
                </c:pt>
                <c:pt idx="3">
                  <c:v>139.72999999999999</c:v>
                </c:pt>
                <c:pt idx="4">
                  <c:v>130.88999999999999</c:v>
                </c:pt>
              </c:numCache>
            </c:numRef>
          </c:val>
          <c:extLst>
            <c:ext xmlns:c16="http://schemas.microsoft.com/office/drawing/2014/chart" uri="{C3380CC4-5D6E-409C-BE32-E72D297353CC}">
              <c16:uniqueId val="{00000000-5059-46A0-B704-E24E1286376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100.16</c:v>
                </c:pt>
                <c:pt idx="1">
                  <c:v>100.54</c:v>
                </c:pt>
                <c:pt idx="2">
                  <c:v>95.99</c:v>
                </c:pt>
                <c:pt idx="3">
                  <c:v>94.91</c:v>
                </c:pt>
                <c:pt idx="4">
                  <c:v>90.22</c:v>
                </c:pt>
              </c:numCache>
            </c:numRef>
          </c:val>
          <c:smooth val="0"/>
          <c:extLst>
            <c:ext xmlns:c16="http://schemas.microsoft.com/office/drawing/2014/chart" uri="{C3380CC4-5D6E-409C-BE32-E72D297353CC}">
              <c16:uniqueId val="{00000001-5059-46A0-B704-E24E1286376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62.61</c:v>
                </c:pt>
                <c:pt idx="1">
                  <c:v>61.95</c:v>
                </c:pt>
                <c:pt idx="2">
                  <c:v>62.13</c:v>
                </c:pt>
                <c:pt idx="3">
                  <c:v>54.98</c:v>
                </c:pt>
                <c:pt idx="4">
                  <c:v>58.87</c:v>
                </c:pt>
              </c:numCache>
            </c:numRef>
          </c:val>
          <c:extLst>
            <c:ext xmlns:c16="http://schemas.microsoft.com/office/drawing/2014/chart" uri="{C3380CC4-5D6E-409C-BE32-E72D297353CC}">
              <c16:uniqueId val="{00000000-BB2C-48D2-B762-3F7E2953692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42.5</c:v>
                </c:pt>
                <c:pt idx="1">
                  <c:v>42.19</c:v>
                </c:pt>
                <c:pt idx="2">
                  <c:v>44.55</c:v>
                </c:pt>
                <c:pt idx="3">
                  <c:v>47.36</c:v>
                </c:pt>
                <c:pt idx="4">
                  <c:v>49.94</c:v>
                </c:pt>
              </c:numCache>
            </c:numRef>
          </c:val>
          <c:smooth val="0"/>
          <c:extLst>
            <c:ext xmlns:c16="http://schemas.microsoft.com/office/drawing/2014/chart" uri="{C3380CC4-5D6E-409C-BE32-E72D297353CC}">
              <c16:uniqueId val="{00000001-BB2C-48D2-B762-3F7E2953692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53.22</c:v>
                </c:pt>
                <c:pt idx="1">
                  <c:v>51.52</c:v>
                </c:pt>
                <c:pt idx="2">
                  <c:v>53.48</c:v>
                </c:pt>
                <c:pt idx="3">
                  <c:v>53.3</c:v>
                </c:pt>
                <c:pt idx="4">
                  <c:v>52.78</c:v>
                </c:pt>
              </c:numCache>
            </c:numRef>
          </c:val>
          <c:extLst>
            <c:ext xmlns:c16="http://schemas.microsoft.com/office/drawing/2014/chart" uri="{C3380CC4-5D6E-409C-BE32-E72D297353CC}">
              <c16:uniqueId val="{00000000-22B5-4812-9C26-1DF7C00D406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35.909999999999997</c:v>
                </c:pt>
                <c:pt idx="1">
                  <c:v>35.54</c:v>
                </c:pt>
                <c:pt idx="2">
                  <c:v>35.24</c:v>
                </c:pt>
                <c:pt idx="3">
                  <c:v>35.22</c:v>
                </c:pt>
                <c:pt idx="4">
                  <c:v>34.92</c:v>
                </c:pt>
              </c:numCache>
            </c:numRef>
          </c:val>
          <c:smooth val="0"/>
          <c:extLst>
            <c:ext xmlns:c16="http://schemas.microsoft.com/office/drawing/2014/chart" uri="{C3380CC4-5D6E-409C-BE32-E72D297353CC}">
              <c16:uniqueId val="{00000001-22B5-4812-9C26-1DF7C00D406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57.65</c:v>
                </c:pt>
                <c:pt idx="1">
                  <c:v>57.61</c:v>
                </c:pt>
                <c:pt idx="2">
                  <c:v>58.91</c:v>
                </c:pt>
                <c:pt idx="3">
                  <c:v>57.83</c:v>
                </c:pt>
                <c:pt idx="4">
                  <c:v>56.96</c:v>
                </c:pt>
              </c:numCache>
            </c:numRef>
          </c:val>
          <c:extLst>
            <c:ext xmlns:c16="http://schemas.microsoft.com/office/drawing/2014/chart" uri="{C3380CC4-5D6E-409C-BE32-E72D297353CC}">
              <c16:uniqueId val="{00000000-19BE-47CB-9B9C-202EFE7587C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52.54</c:v>
                </c:pt>
                <c:pt idx="1">
                  <c:v>50.81</c:v>
                </c:pt>
                <c:pt idx="2">
                  <c:v>50.28</c:v>
                </c:pt>
                <c:pt idx="3">
                  <c:v>51.42</c:v>
                </c:pt>
                <c:pt idx="4">
                  <c:v>50.9</c:v>
                </c:pt>
              </c:numCache>
            </c:numRef>
          </c:val>
          <c:smooth val="0"/>
          <c:extLst>
            <c:ext xmlns:c16="http://schemas.microsoft.com/office/drawing/2014/chart" uri="{C3380CC4-5D6E-409C-BE32-E72D297353CC}">
              <c16:uniqueId val="{00000001-19BE-47CB-9B9C-202EFE7587C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C1-48E4-9241-054A275D8E8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101.87</c:v>
                </c:pt>
                <c:pt idx="1">
                  <c:v>115.82</c:v>
                </c:pt>
                <c:pt idx="2">
                  <c:v>118.97</c:v>
                </c:pt>
                <c:pt idx="3">
                  <c:v>121.15</c:v>
                </c:pt>
                <c:pt idx="4">
                  <c:v>125.8</c:v>
                </c:pt>
              </c:numCache>
            </c:numRef>
          </c:val>
          <c:smooth val="0"/>
          <c:extLst>
            <c:ext xmlns:c16="http://schemas.microsoft.com/office/drawing/2014/chart" uri="{C3380CC4-5D6E-409C-BE32-E72D297353CC}">
              <c16:uniqueId val="{00000001-6EC1-48E4-9241-054A275D8E8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125.85</c:v>
                </c:pt>
                <c:pt idx="1">
                  <c:v>123.26</c:v>
                </c:pt>
                <c:pt idx="2">
                  <c:v>127.97</c:v>
                </c:pt>
                <c:pt idx="3">
                  <c:v>143.44</c:v>
                </c:pt>
                <c:pt idx="4">
                  <c:v>134.93</c:v>
                </c:pt>
              </c:numCache>
            </c:numRef>
          </c:val>
          <c:extLst>
            <c:ext xmlns:c16="http://schemas.microsoft.com/office/drawing/2014/chart" uri="{C3380CC4-5D6E-409C-BE32-E72D297353CC}">
              <c16:uniqueId val="{00000000-219F-4F6D-98F5-3CC0BD2E369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118.03</c:v>
                </c:pt>
                <c:pt idx="1">
                  <c:v>120</c:v>
                </c:pt>
                <c:pt idx="2">
                  <c:v>113.67</c:v>
                </c:pt>
                <c:pt idx="3">
                  <c:v>110.79</c:v>
                </c:pt>
                <c:pt idx="4">
                  <c:v>108.76</c:v>
                </c:pt>
              </c:numCache>
            </c:numRef>
          </c:val>
          <c:smooth val="0"/>
          <c:extLst>
            <c:ext xmlns:c16="http://schemas.microsoft.com/office/drawing/2014/chart" uri="{C3380CC4-5D6E-409C-BE32-E72D297353CC}">
              <c16:uniqueId val="{00000001-219F-4F6D-98F5-3CC0BD2E369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C4" zoomScale="90" zoomScaleNormal="90" workbookViewId="0">
      <selection activeCell="SM16" sqref="SM16:TA4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2">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2">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2">
      <c r="A5" s="2"/>
      <c r="B5" s="147" t="str">
        <f>データ!H7</f>
        <v>和歌山県　紀の川市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2">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2300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極小規模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1214</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2">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2">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43.3</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9</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1310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2">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2">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2">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106</v>
      </c>
      <c r="SN16" s="86"/>
      <c r="SO16" s="86"/>
      <c r="SP16" s="86"/>
      <c r="SQ16" s="86"/>
      <c r="SR16" s="86"/>
      <c r="SS16" s="86"/>
      <c r="ST16" s="86"/>
      <c r="SU16" s="86"/>
      <c r="SV16" s="86"/>
      <c r="SW16" s="86"/>
      <c r="SX16" s="86"/>
      <c r="SY16" s="86"/>
      <c r="SZ16" s="86"/>
      <c r="TA16" s="87"/>
    </row>
    <row r="17" spans="1:521" ht="13.5" customHeight="1" x14ac:dyDescent="0.2">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2">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2">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2">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2">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2">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2">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2">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2">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2">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2">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2">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2">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2">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2">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125.85</v>
      </c>
      <c r="Y32" s="107"/>
      <c r="Z32" s="107"/>
      <c r="AA32" s="107"/>
      <c r="AB32" s="107"/>
      <c r="AC32" s="107"/>
      <c r="AD32" s="107"/>
      <c r="AE32" s="107"/>
      <c r="AF32" s="107"/>
      <c r="AG32" s="107"/>
      <c r="AH32" s="107"/>
      <c r="AI32" s="107"/>
      <c r="AJ32" s="107"/>
      <c r="AK32" s="107"/>
      <c r="AL32" s="107"/>
      <c r="AM32" s="107"/>
      <c r="AN32" s="107"/>
      <c r="AO32" s="107"/>
      <c r="AP32" s="107"/>
      <c r="AQ32" s="108"/>
      <c r="AR32" s="106">
        <f>データ!U6</f>
        <v>123.26</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127.97</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143.44</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134.93</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544.23</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639.54</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721.06</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747.82</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1138.75</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884.4</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838.66</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784.53</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739.74</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694.01</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2">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118.03</v>
      </c>
      <c r="Y33" s="107"/>
      <c r="Z33" s="107"/>
      <c r="AA33" s="107"/>
      <c r="AB33" s="107"/>
      <c r="AC33" s="107"/>
      <c r="AD33" s="107"/>
      <c r="AE33" s="107"/>
      <c r="AF33" s="107"/>
      <c r="AG33" s="107"/>
      <c r="AH33" s="107"/>
      <c r="AI33" s="107"/>
      <c r="AJ33" s="107"/>
      <c r="AK33" s="107"/>
      <c r="AL33" s="107"/>
      <c r="AM33" s="107"/>
      <c r="AN33" s="107"/>
      <c r="AO33" s="107"/>
      <c r="AP33" s="107"/>
      <c r="AQ33" s="108"/>
      <c r="AR33" s="106">
        <f>データ!Z6</f>
        <v>120</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113.67</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110.79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108.76</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101.87</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115.82</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118.97</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121.15</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125.8</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742.59</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549.77</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730.25</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868.31</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732.52</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430.97</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536.28</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514.66</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504.81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498.01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2">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2">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2">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2">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2">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2">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2">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2">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2">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2">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2">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2">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2">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2">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2">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104</v>
      </c>
      <c r="SN48" s="86"/>
      <c r="SO48" s="86"/>
      <c r="SP48" s="86"/>
      <c r="SQ48" s="86"/>
      <c r="SR48" s="86"/>
      <c r="SS48" s="86"/>
      <c r="ST48" s="86"/>
      <c r="SU48" s="86"/>
      <c r="SV48" s="86"/>
      <c r="SW48" s="86"/>
      <c r="SX48" s="86"/>
      <c r="SY48" s="86"/>
      <c r="SZ48" s="86"/>
      <c r="TA48" s="87"/>
    </row>
    <row r="49" spans="1:521" ht="13.5" customHeight="1" x14ac:dyDescent="0.2">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2">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2">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2">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2">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2">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122.8</v>
      </c>
      <c r="Y55" s="107"/>
      <c r="Z55" s="107"/>
      <c r="AA55" s="107"/>
      <c r="AB55" s="107"/>
      <c r="AC55" s="107"/>
      <c r="AD55" s="107"/>
      <c r="AE55" s="107"/>
      <c r="AF55" s="107"/>
      <c r="AG55" s="107"/>
      <c r="AH55" s="107"/>
      <c r="AI55" s="107"/>
      <c r="AJ55" s="107"/>
      <c r="AK55" s="107"/>
      <c r="AL55" s="107"/>
      <c r="AM55" s="107"/>
      <c r="AN55" s="107"/>
      <c r="AO55" s="107"/>
      <c r="AP55" s="107"/>
      <c r="AQ55" s="108"/>
      <c r="AR55" s="106">
        <f>データ!BM6</f>
        <v>123.95</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123.6</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139.72999999999999</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130.88999999999999</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62.61</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61.95</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62.13</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54.98</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58.87</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53.22</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51.52</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53.48</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53.3</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52.78</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57.65</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57.61</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58.91</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57.83</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56.96</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2">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100.16</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100.54</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95.99</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94.91</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90.22</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42.5</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42.19</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44.55</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47.36</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49.94</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35.909999999999997</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35.54</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35.24</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35.22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34.92</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52.54</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50.81</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50.28</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51.42</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50.9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2">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2">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2">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2">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2">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2">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2">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2">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2">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2">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2">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2">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105</v>
      </c>
      <c r="SN68" s="86"/>
      <c r="SO68" s="86"/>
      <c r="SP68" s="86"/>
      <c r="SQ68" s="86"/>
      <c r="SR68" s="86"/>
      <c r="SS68" s="86"/>
      <c r="ST68" s="86"/>
      <c r="SU68" s="86"/>
      <c r="SV68" s="86"/>
      <c r="SW68" s="86"/>
      <c r="SX68" s="86"/>
      <c r="SY68" s="86"/>
      <c r="SZ68" s="86"/>
      <c r="TA68" s="87"/>
    </row>
    <row r="69" spans="1:521" ht="13.5" customHeight="1" x14ac:dyDescent="0.2">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2">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2">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2">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2">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2">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2">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2">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2">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2">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2">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H27</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H28</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H29</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H30</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R01</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H27</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H28</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H29</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H30</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R01</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H27</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H28</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H29</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H30</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R01</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2">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32.68</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34.96</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37.24</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39.520000000000003</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41.81</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0</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2">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53.92</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53.32</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53.4</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53.49</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54.3</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3.4</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3.56</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3.46</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3.28</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4.66</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0.19</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0.06</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0.13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0.02</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0.06</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2">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2">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2">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2">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2">
      <c r="C86" s="42"/>
      <c r="BM86" s="42"/>
      <c r="DV86" s="42"/>
      <c r="GF86" s="42"/>
      <c r="IO86" s="42"/>
      <c r="LK86" s="42"/>
      <c r="NT86" s="42"/>
      <c r="QD86" s="42"/>
    </row>
    <row r="87" spans="1:52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2">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2">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2">
      <c r="A90" s="43"/>
      <c r="B90" s="43"/>
      <c r="C90" s="67" t="str">
        <f>データ!AD6</f>
        <v>【119.03】</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【25.49】</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【420.52】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【238.81】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【115.00】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【18.60】</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【55.21】</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【77.39】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【59.23】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【47.77】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【0.34】</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PYGUnfpn7mfjR8CWpDoM/C3wj/M1Oe/Y4Lrb6uiPg5m27+6KdefFF/icOa0+4FxIoAl71EeGIONXrh7OtJW5Hw==" saltValue="i3JvEO+H8yM6UVhjn6mVxA=="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2">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2">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2">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2">
      <c r="A6" s="45" t="s">
        <v>86</v>
      </c>
      <c r="B6" s="50"/>
      <c r="C6" s="50"/>
      <c r="D6" s="50"/>
      <c r="E6" s="50"/>
      <c r="F6" s="50"/>
      <c r="G6" s="50"/>
      <c r="H6" s="50"/>
      <c r="I6" s="50"/>
      <c r="J6" s="50"/>
      <c r="K6" s="50"/>
      <c r="L6" s="50"/>
      <c r="M6" s="50"/>
      <c r="N6" s="50"/>
      <c r="O6" s="50"/>
      <c r="P6" s="50"/>
      <c r="Q6" s="51"/>
      <c r="R6" s="50"/>
      <c r="S6" s="50"/>
      <c r="T6" s="52">
        <f t="shared" ref="T6:CE6" si="3">T7</f>
        <v>125.85</v>
      </c>
      <c r="U6" s="52">
        <f>U7</f>
        <v>123.26</v>
      </c>
      <c r="V6" s="52">
        <f>V7</f>
        <v>127.97</v>
      </c>
      <c r="W6" s="52">
        <f>W7</f>
        <v>143.44</v>
      </c>
      <c r="X6" s="52">
        <f t="shared" si="3"/>
        <v>134.93</v>
      </c>
      <c r="Y6" s="52">
        <f t="shared" si="3"/>
        <v>118.03</v>
      </c>
      <c r="Z6" s="52">
        <f t="shared" si="3"/>
        <v>120</v>
      </c>
      <c r="AA6" s="52">
        <f t="shared" si="3"/>
        <v>113.67</v>
      </c>
      <c r="AB6" s="52">
        <f t="shared" si="3"/>
        <v>110.79</v>
      </c>
      <c r="AC6" s="52">
        <f t="shared" si="3"/>
        <v>108.76</v>
      </c>
      <c r="AD6" s="50" t="str">
        <f>IF(AD7="-","【-】","【"&amp;SUBSTITUTE(TEXT(AD7,"#,##0.00"),"-","△")&amp;"】")</f>
        <v>【119.03】</v>
      </c>
      <c r="AE6" s="52">
        <f t="shared" si="3"/>
        <v>0</v>
      </c>
      <c r="AF6" s="52">
        <f>AF7</f>
        <v>0</v>
      </c>
      <c r="AG6" s="52">
        <f>AG7</f>
        <v>0</v>
      </c>
      <c r="AH6" s="52">
        <f>AH7</f>
        <v>0</v>
      </c>
      <c r="AI6" s="52">
        <f t="shared" si="3"/>
        <v>0</v>
      </c>
      <c r="AJ6" s="52">
        <f t="shared" si="3"/>
        <v>101.87</v>
      </c>
      <c r="AK6" s="52">
        <f t="shared" si="3"/>
        <v>115.82</v>
      </c>
      <c r="AL6" s="52">
        <f t="shared" si="3"/>
        <v>118.97</v>
      </c>
      <c r="AM6" s="52">
        <f t="shared" si="3"/>
        <v>121.15</v>
      </c>
      <c r="AN6" s="52">
        <f t="shared" si="3"/>
        <v>125.8</v>
      </c>
      <c r="AO6" s="50" t="str">
        <f>IF(AO7="-","【-】","【"&amp;SUBSTITUTE(TEXT(AO7,"#,##0.00"),"-","△")&amp;"】")</f>
        <v>【25.49】</v>
      </c>
      <c r="AP6" s="52">
        <f t="shared" si="3"/>
        <v>544.23</v>
      </c>
      <c r="AQ6" s="52">
        <f>AQ7</f>
        <v>639.54</v>
      </c>
      <c r="AR6" s="52">
        <f>AR7</f>
        <v>721.06</v>
      </c>
      <c r="AS6" s="52">
        <f>AS7</f>
        <v>747.82</v>
      </c>
      <c r="AT6" s="52">
        <f t="shared" si="3"/>
        <v>1138.75</v>
      </c>
      <c r="AU6" s="52">
        <f t="shared" si="3"/>
        <v>742.59</v>
      </c>
      <c r="AV6" s="52">
        <f t="shared" si="3"/>
        <v>549.77</v>
      </c>
      <c r="AW6" s="52">
        <f t="shared" si="3"/>
        <v>730.25</v>
      </c>
      <c r="AX6" s="52">
        <f t="shared" si="3"/>
        <v>868.31</v>
      </c>
      <c r="AY6" s="52">
        <f t="shared" si="3"/>
        <v>732.52</v>
      </c>
      <c r="AZ6" s="50" t="str">
        <f>IF(AZ7="-","【-】","【"&amp;SUBSTITUTE(TEXT(AZ7,"#,##0.00"),"-","△")&amp;"】")</f>
        <v>【420.52】</v>
      </c>
      <c r="BA6" s="52">
        <f t="shared" si="3"/>
        <v>884.4</v>
      </c>
      <c r="BB6" s="52">
        <f>BB7</f>
        <v>838.66</v>
      </c>
      <c r="BC6" s="52">
        <f>BC7</f>
        <v>784.53</v>
      </c>
      <c r="BD6" s="52">
        <f>BD7</f>
        <v>739.74</v>
      </c>
      <c r="BE6" s="52">
        <f t="shared" si="3"/>
        <v>694.01</v>
      </c>
      <c r="BF6" s="52">
        <f t="shared" si="3"/>
        <v>430.97</v>
      </c>
      <c r="BG6" s="52">
        <f t="shared" si="3"/>
        <v>536.28</v>
      </c>
      <c r="BH6" s="52">
        <f t="shared" si="3"/>
        <v>514.66</v>
      </c>
      <c r="BI6" s="52">
        <f t="shared" si="3"/>
        <v>504.81</v>
      </c>
      <c r="BJ6" s="52">
        <f t="shared" si="3"/>
        <v>498.01</v>
      </c>
      <c r="BK6" s="50" t="str">
        <f>IF(BK7="-","【-】","【"&amp;SUBSTITUTE(TEXT(BK7,"#,##0.00"),"-","△")&amp;"】")</f>
        <v>【238.81】</v>
      </c>
      <c r="BL6" s="52">
        <f t="shared" si="3"/>
        <v>122.8</v>
      </c>
      <c r="BM6" s="52">
        <f>BM7</f>
        <v>123.95</v>
      </c>
      <c r="BN6" s="52">
        <f>BN7</f>
        <v>123.6</v>
      </c>
      <c r="BO6" s="52">
        <f>BO7</f>
        <v>139.72999999999999</v>
      </c>
      <c r="BP6" s="52">
        <f t="shared" si="3"/>
        <v>130.88999999999999</v>
      </c>
      <c r="BQ6" s="52">
        <f t="shared" si="3"/>
        <v>100.16</v>
      </c>
      <c r="BR6" s="52">
        <f t="shared" si="3"/>
        <v>100.54</v>
      </c>
      <c r="BS6" s="52">
        <f t="shared" si="3"/>
        <v>95.99</v>
      </c>
      <c r="BT6" s="52">
        <f t="shared" si="3"/>
        <v>94.91</v>
      </c>
      <c r="BU6" s="52">
        <f t="shared" si="3"/>
        <v>90.22</v>
      </c>
      <c r="BV6" s="50" t="str">
        <f>IF(BV7="-","【-】","【"&amp;SUBSTITUTE(TEXT(BV7,"#,##0.00"),"-","△")&amp;"】")</f>
        <v>【115.00】</v>
      </c>
      <c r="BW6" s="52">
        <f t="shared" si="3"/>
        <v>62.61</v>
      </c>
      <c r="BX6" s="52">
        <f>BX7</f>
        <v>61.95</v>
      </c>
      <c r="BY6" s="52">
        <f>BY7</f>
        <v>62.13</v>
      </c>
      <c r="BZ6" s="52">
        <f>BZ7</f>
        <v>54.98</v>
      </c>
      <c r="CA6" s="52">
        <f t="shared" si="3"/>
        <v>58.87</v>
      </c>
      <c r="CB6" s="52">
        <f t="shared" si="3"/>
        <v>42.5</v>
      </c>
      <c r="CC6" s="52">
        <f t="shared" si="3"/>
        <v>42.19</v>
      </c>
      <c r="CD6" s="52">
        <f t="shared" si="3"/>
        <v>44.55</v>
      </c>
      <c r="CE6" s="52">
        <f t="shared" si="3"/>
        <v>47.36</v>
      </c>
      <c r="CF6" s="52">
        <f t="shared" ref="CF6" si="4">CF7</f>
        <v>49.94</v>
      </c>
      <c r="CG6" s="50" t="str">
        <f>IF(CG7="-","【-】","【"&amp;SUBSTITUTE(TEXT(CG7,"#,##0.00"),"-","△")&amp;"】")</f>
        <v>【18.60】</v>
      </c>
      <c r="CH6" s="52">
        <f t="shared" ref="CH6:CQ6" si="5">CH7</f>
        <v>53.22</v>
      </c>
      <c r="CI6" s="52">
        <f>CI7</f>
        <v>51.52</v>
      </c>
      <c r="CJ6" s="52">
        <f>CJ7</f>
        <v>53.48</v>
      </c>
      <c r="CK6" s="52">
        <f>CK7</f>
        <v>53.3</v>
      </c>
      <c r="CL6" s="52">
        <f t="shared" si="5"/>
        <v>52.78</v>
      </c>
      <c r="CM6" s="52">
        <f t="shared" si="5"/>
        <v>35.909999999999997</v>
      </c>
      <c r="CN6" s="52">
        <f t="shared" si="5"/>
        <v>35.54</v>
      </c>
      <c r="CO6" s="52">
        <f t="shared" si="5"/>
        <v>35.24</v>
      </c>
      <c r="CP6" s="52">
        <f t="shared" si="5"/>
        <v>35.22</v>
      </c>
      <c r="CQ6" s="52">
        <f t="shared" si="5"/>
        <v>34.92</v>
      </c>
      <c r="CR6" s="50" t="str">
        <f>IF(CR7="-","【-】","【"&amp;SUBSTITUTE(TEXT(CR7,"#,##0.00"),"-","△")&amp;"】")</f>
        <v>【55.21】</v>
      </c>
      <c r="CS6" s="52">
        <f t="shared" ref="CS6:DB6" si="6">CS7</f>
        <v>57.65</v>
      </c>
      <c r="CT6" s="52">
        <f>CT7</f>
        <v>57.61</v>
      </c>
      <c r="CU6" s="52">
        <f>CU7</f>
        <v>58.91</v>
      </c>
      <c r="CV6" s="52">
        <f>CV7</f>
        <v>57.83</v>
      </c>
      <c r="CW6" s="52">
        <f t="shared" si="6"/>
        <v>56.96</v>
      </c>
      <c r="CX6" s="52">
        <f t="shared" si="6"/>
        <v>52.54</v>
      </c>
      <c r="CY6" s="52">
        <f t="shared" si="6"/>
        <v>50.81</v>
      </c>
      <c r="CZ6" s="52">
        <f t="shared" si="6"/>
        <v>50.28</v>
      </c>
      <c r="DA6" s="52">
        <f t="shared" si="6"/>
        <v>51.42</v>
      </c>
      <c r="DB6" s="52">
        <f t="shared" si="6"/>
        <v>50.9</v>
      </c>
      <c r="DC6" s="50" t="str">
        <f>IF(DC7="-","【-】","【"&amp;SUBSTITUTE(TEXT(DC7,"#,##0.00"),"-","△")&amp;"】")</f>
        <v>【77.39】</v>
      </c>
      <c r="DD6" s="52">
        <f t="shared" ref="DD6:DM6" si="7">DD7</f>
        <v>32.68</v>
      </c>
      <c r="DE6" s="52">
        <f>DE7</f>
        <v>34.96</v>
      </c>
      <c r="DF6" s="52">
        <f>DF7</f>
        <v>37.24</v>
      </c>
      <c r="DG6" s="52">
        <f>DG7</f>
        <v>39.520000000000003</v>
      </c>
      <c r="DH6" s="52">
        <f t="shared" si="7"/>
        <v>41.81</v>
      </c>
      <c r="DI6" s="52">
        <f t="shared" si="7"/>
        <v>53.92</v>
      </c>
      <c r="DJ6" s="52">
        <f t="shared" si="7"/>
        <v>53.32</v>
      </c>
      <c r="DK6" s="52">
        <f t="shared" si="7"/>
        <v>53.4</v>
      </c>
      <c r="DL6" s="52">
        <f t="shared" si="7"/>
        <v>53.49</v>
      </c>
      <c r="DM6" s="52">
        <f t="shared" si="7"/>
        <v>54.3</v>
      </c>
      <c r="DN6" s="50" t="str">
        <f>IF(DN7="-","【-】","【"&amp;SUBSTITUTE(TEXT(DN7,"#,##0.00"),"-","△")&amp;"】")</f>
        <v>【59.23】</v>
      </c>
      <c r="DO6" s="52">
        <f t="shared" ref="DO6:DX6" si="8">DO7</f>
        <v>0</v>
      </c>
      <c r="DP6" s="52">
        <f>DP7</f>
        <v>0</v>
      </c>
      <c r="DQ6" s="52">
        <f>DQ7</f>
        <v>0</v>
      </c>
      <c r="DR6" s="52">
        <f>DR7</f>
        <v>0</v>
      </c>
      <c r="DS6" s="52">
        <f t="shared" si="8"/>
        <v>0</v>
      </c>
      <c r="DT6" s="52">
        <f t="shared" si="8"/>
        <v>3.4</v>
      </c>
      <c r="DU6" s="52">
        <f t="shared" si="8"/>
        <v>3.56</v>
      </c>
      <c r="DV6" s="52">
        <f t="shared" si="8"/>
        <v>3.46</v>
      </c>
      <c r="DW6" s="52">
        <f t="shared" si="8"/>
        <v>3.28</v>
      </c>
      <c r="DX6" s="52">
        <f t="shared" si="8"/>
        <v>4.66</v>
      </c>
      <c r="DY6" s="50" t="str">
        <f>IF(DY7="-","【-】","【"&amp;SUBSTITUTE(TEXT(DY7,"#,##0.00"),"-","△")&amp;"】")</f>
        <v>【47.77】</v>
      </c>
      <c r="DZ6" s="52">
        <f t="shared" ref="DZ6:EI6" si="9">DZ7</f>
        <v>0</v>
      </c>
      <c r="EA6" s="52">
        <f>EA7</f>
        <v>0</v>
      </c>
      <c r="EB6" s="52">
        <f>EB7</f>
        <v>0</v>
      </c>
      <c r="EC6" s="52">
        <f>EC7</f>
        <v>0</v>
      </c>
      <c r="ED6" s="52">
        <f t="shared" si="9"/>
        <v>0</v>
      </c>
      <c r="EE6" s="52">
        <f t="shared" si="9"/>
        <v>0.19</v>
      </c>
      <c r="EF6" s="52">
        <f t="shared" si="9"/>
        <v>0.06</v>
      </c>
      <c r="EG6" s="52">
        <f t="shared" si="9"/>
        <v>0.13</v>
      </c>
      <c r="EH6" s="52">
        <f t="shared" si="9"/>
        <v>0.02</v>
      </c>
      <c r="EI6" s="52">
        <f t="shared" si="9"/>
        <v>0.06</v>
      </c>
      <c r="EJ6" s="50" t="str">
        <f>IF(EJ7="-","【-】","【"&amp;SUBSTITUTE(TEXT(EJ7,"#,##0.00"),"-","△")&amp;"】")</f>
        <v>【0.34】</v>
      </c>
    </row>
    <row r="7" spans="1:140" s="53" customFormat="1" x14ac:dyDescent="0.2">
      <c r="A7"/>
      <c r="B7" s="54" t="s">
        <v>87</v>
      </c>
      <c r="C7" s="54" t="s">
        <v>88</v>
      </c>
      <c r="D7" s="54" t="s">
        <v>89</v>
      </c>
      <c r="E7" s="54" t="s">
        <v>90</v>
      </c>
      <c r="F7" s="54" t="s">
        <v>91</v>
      </c>
      <c r="G7" s="54" t="s">
        <v>92</v>
      </c>
      <c r="H7" s="54" t="s">
        <v>93</v>
      </c>
      <c r="I7" s="54" t="s">
        <v>94</v>
      </c>
      <c r="J7" s="54" t="s">
        <v>95</v>
      </c>
      <c r="K7" s="55">
        <v>2300</v>
      </c>
      <c r="L7" s="54" t="s">
        <v>96</v>
      </c>
      <c r="M7" s="55">
        <v>1</v>
      </c>
      <c r="N7" s="55">
        <v>1214</v>
      </c>
      <c r="O7" s="56" t="s">
        <v>97</v>
      </c>
      <c r="P7" s="56">
        <v>43.3</v>
      </c>
      <c r="Q7" s="55">
        <v>9</v>
      </c>
      <c r="R7" s="55">
        <v>1310</v>
      </c>
      <c r="S7" s="54" t="s">
        <v>98</v>
      </c>
      <c r="T7" s="57">
        <v>125.85</v>
      </c>
      <c r="U7" s="57">
        <v>123.26</v>
      </c>
      <c r="V7" s="57">
        <v>127.97</v>
      </c>
      <c r="W7" s="57">
        <v>143.44</v>
      </c>
      <c r="X7" s="57">
        <v>134.93</v>
      </c>
      <c r="Y7" s="57">
        <v>118.03</v>
      </c>
      <c r="Z7" s="57">
        <v>120</v>
      </c>
      <c r="AA7" s="57">
        <v>113.67</v>
      </c>
      <c r="AB7" s="57">
        <v>110.79</v>
      </c>
      <c r="AC7" s="58">
        <v>108.76</v>
      </c>
      <c r="AD7" s="57">
        <v>119.03</v>
      </c>
      <c r="AE7" s="57">
        <v>0</v>
      </c>
      <c r="AF7" s="57">
        <v>0</v>
      </c>
      <c r="AG7" s="57">
        <v>0</v>
      </c>
      <c r="AH7" s="57">
        <v>0</v>
      </c>
      <c r="AI7" s="57">
        <v>0</v>
      </c>
      <c r="AJ7" s="57">
        <v>101.87</v>
      </c>
      <c r="AK7" s="57">
        <v>115.82</v>
      </c>
      <c r="AL7" s="57">
        <v>118.97</v>
      </c>
      <c r="AM7" s="57">
        <v>121.15</v>
      </c>
      <c r="AN7" s="57">
        <v>125.8</v>
      </c>
      <c r="AO7" s="57">
        <v>25.49</v>
      </c>
      <c r="AP7" s="57">
        <v>544.23</v>
      </c>
      <c r="AQ7" s="57">
        <v>639.54</v>
      </c>
      <c r="AR7" s="57">
        <v>721.06</v>
      </c>
      <c r="AS7" s="57">
        <v>747.82</v>
      </c>
      <c r="AT7" s="57">
        <v>1138.75</v>
      </c>
      <c r="AU7" s="57">
        <v>742.59</v>
      </c>
      <c r="AV7" s="57">
        <v>549.77</v>
      </c>
      <c r="AW7" s="57">
        <v>730.25</v>
      </c>
      <c r="AX7" s="57">
        <v>868.31</v>
      </c>
      <c r="AY7" s="57">
        <v>732.52</v>
      </c>
      <c r="AZ7" s="57">
        <v>420.52</v>
      </c>
      <c r="BA7" s="57">
        <v>884.4</v>
      </c>
      <c r="BB7" s="57">
        <v>838.66</v>
      </c>
      <c r="BC7" s="57">
        <v>784.53</v>
      </c>
      <c r="BD7" s="57">
        <v>739.74</v>
      </c>
      <c r="BE7" s="57">
        <v>694.01</v>
      </c>
      <c r="BF7" s="57">
        <v>430.97</v>
      </c>
      <c r="BG7" s="57">
        <v>536.28</v>
      </c>
      <c r="BH7" s="57">
        <v>514.66</v>
      </c>
      <c r="BI7" s="57">
        <v>504.81</v>
      </c>
      <c r="BJ7" s="57">
        <v>498.01</v>
      </c>
      <c r="BK7" s="57">
        <v>238.81</v>
      </c>
      <c r="BL7" s="57">
        <v>122.8</v>
      </c>
      <c r="BM7" s="57">
        <v>123.95</v>
      </c>
      <c r="BN7" s="57">
        <v>123.6</v>
      </c>
      <c r="BO7" s="57">
        <v>139.72999999999999</v>
      </c>
      <c r="BP7" s="57">
        <v>130.88999999999999</v>
      </c>
      <c r="BQ7" s="57">
        <v>100.16</v>
      </c>
      <c r="BR7" s="57">
        <v>100.54</v>
      </c>
      <c r="BS7" s="57">
        <v>95.99</v>
      </c>
      <c r="BT7" s="57">
        <v>94.91</v>
      </c>
      <c r="BU7" s="57">
        <v>90.22</v>
      </c>
      <c r="BV7" s="57">
        <v>115</v>
      </c>
      <c r="BW7" s="57">
        <v>62.61</v>
      </c>
      <c r="BX7" s="57">
        <v>61.95</v>
      </c>
      <c r="BY7" s="57">
        <v>62.13</v>
      </c>
      <c r="BZ7" s="57">
        <v>54.98</v>
      </c>
      <c r="CA7" s="57">
        <v>58.87</v>
      </c>
      <c r="CB7" s="57">
        <v>42.5</v>
      </c>
      <c r="CC7" s="57">
        <v>42.19</v>
      </c>
      <c r="CD7" s="57">
        <v>44.55</v>
      </c>
      <c r="CE7" s="57">
        <v>47.36</v>
      </c>
      <c r="CF7" s="57">
        <v>49.94</v>
      </c>
      <c r="CG7" s="57">
        <v>18.600000000000001</v>
      </c>
      <c r="CH7" s="57">
        <v>53.22</v>
      </c>
      <c r="CI7" s="57">
        <v>51.52</v>
      </c>
      <c r="CJ7" s="57">
        <v>53.48</v>
      </c>
      <c r="CK7" s="57">
        <v>53.3</v>
      </c>
      <c r="CL7" s="57">
        <v>52.78</v>
      </c>
      <c r="CM7" s="57">
        <v>35.909999999999997</v>
      </c>
      <c r="CN7" s="57">
        <v>35.54</v>
      </c>
      <c r="CO7" s="57">
        <v>35.24</v>
      </c>
      <c r="CP7" s="57">
        <v>35.22</v>
      </c>
      <c r="CQ7" s="57">
        <v>34.92</v>
      </c>
      <c r="CR7" s="57">
        <v>55.21</v>
      </c>
      <c r="CS7" s="57">
        <v>57.65</v>
      </c>
      <c r="CT7" s="57">
        <v>57.61</v>
      </c>
      <c r="CU7" s="57">
        <v>58.91</v>
      </c>
      <c r="CV7" s="57">
        <v>57.83</v>
      </c>
      <c r="CW7" s="57">
        <v>56.96</v>
      </c>
      <c r="CX7" s="57">
        <v>52.54</v>
      </c>
      <c r="CY7" s="57">
        <v>50.81</v>
      </c>
      <c r="CZ7" s="57">
        <v>50.28</v>
      </c>
      <c r="DA7" s="57">
        <v>51.42</v>
      </c>
      <c r="DB7" s="57">
        <v>50.9</v>
      </c>
      <c r="DC7" s="57">
        <v>77.39</v>
      </c>
      <c r="DD7" s="57">
        <v>32.68</v>
      </c>
      <c r="DE7" s="57">
        <v>34.96</v>
      </c>
      <c r="DF7" s="57">
        <v>37.24</v>
      </c>
      <c r="DG7" s="57">
        <v>39.520000000000003</v>
      </c>
      <c r="DH7" s="57">
        <v>41.81</v>
      </c>
      <c r="DI7" s="57">
        <v>53.92</v>
      </c>
      <c r="DJ7" s="57">
        <v>53.32</v>
      </c>
      <c r="DK7" s="57">
        <v>53.4</v>
      </c>
      <c r="DL7" s="57">
        <v>53.49</v>
      </c>
      <c r="DM7" s="57">
        <v>54.3</v>
      </c>
      <c r="DN7" s="57">
        <v>59.23</v>
      </c>
      <c r="DO7" s="57">
        <v>0</v>
      </c>
      <c r="DP7" s="57">
        <v>0</v>
      </c>
      <c r="DQ7" s="57">
        <v>0</v>
      </c>
      <c r="DR7" s="57">
        <v>0</v>
      </c>
      <c r="DS7" s="57">
        <v>0</v>
      </c>
      <c r="DT7" s="57">
        <v>3.4</v>
      </c>
      <c r="DU7" s="57">
        <v>3.56</v>
      </c>
      <c r="DV7" s="57">
        <v>3.46</v>
      </c>
      <c r="DW7" s="57">
        <v>3.28</v>
      </c>
      <c r="DX7" s="57">
        <v>4.66</v>
      </c>
      <c r="DY7" s="57">
        <v>47.77</v>
      </c>
      <c r="DZ7" s="57">
        <v>0</v>
      </c>
      <c r="EA7" s="57">
        <v>0</v>
      </c>
      <c r="EB7" s="57">
        <v>0</v>
      </c>
      <c r="EC7" s="57">
        <v>0</v>
      </c>
      <c r="ED7" s="57">
        <v>0</v>
      </c>
      <c r="EE7" s="57">
        <v>0.19</v>
      </c>
      <c r="EF7" s="57">
        <v>0.06</v>
      </c>
      <c r="EG7" s="57">
        <v>0.13</v>
      </c>
      <c r="EH7" s="57">
        <v>0.02</v>
      </c>
      <c r="EI7" s="57">
        <v>0.06</v>
      </c>
      <c r="EJ7" s="57">
        <v>0.34</v>
      </c>
    </row>
    <row r="8" spans="1:140" x14ac:dyDescent="0.2">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2">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2">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2">
      <c r="T11" s="64" t="s">
        <v>23</v>
      </c>
      <c r="U11" s="65">
        <f>IF(T6="-",NA(),T6)</f>
        <v>125.85</v>
      </c>
      <c r="V11" s="65">
        <f>IF(U6="-",NA(),U6)</f>
        <v>123.26</v>
      </c>
      <c r="W11" s="65">
        <f>IF(V6="-",NA(),V6)</f>
        <v>127.97</v>
      </c>
      <c r="X11" s="65">
        <f>IF(W6="-",NA(),W6)</f>
        <v>143.44</v>
      </c>
      <c r="Y11" s="65">
        <f>IF(X6="-",NA(),X6)</f>
        <v>134.93</v>
      </c>
      <c r="AE11" s="64" t="s">
        <v>23</v>
      </c>
      <c r="AF11" s="65">
        <f>IF(AE6="-",NA(),AE6)</f>
        <v>0</v>
      </c>
      <c r="AG11" s="65">
        <f>IF(AF6="-",NA(),AF6)</f>
        <v>0</v>
      </c>
      <c r="AH11" s="65">
        <f>IF(AG6="-",NA(),AG6)</f>
        <v>0</v>
      </c>
      <c r="AI11" s="65">
        <f>IF(AH6="-",NA(),AH6)</f>
        <v>0</v>
      </c>
      <c r="AJ11" s="65">
        <f>IF(AI6="-",NA(),AI6)</f>
        <v>0</v>
      </c>
      <c r="AP11" s="64" t="s">
        <v>23</v>
      </c>
      <c r="AQ11" s="65">
        <f>IF(AP6="-",NA(),AP6)</f>
        <v>544.23</v>
      </c>
      <c r="AR11" s="65">
        <f>IF(AQ6="-",NA(),AQ6)</f>
        <v>639.54</v>
      </c>
      <c r="AS11" s="65">
        <f>IF(AR6="-",NA(),AR6)</f>
        <v>721.06</v>
      </c>
      <c r="AT11" s="65">
        <f>IF(AS6="-",NA(),AS6)</f>
        <v>747.82</v>
      </c>
      <c r="AU11" s="65">
        <f>IF(AT6="-",NA(),AT6)</f>
        <v>1138.75</v>
      </c>
      <c r="BA11" s="64" t="s">
        <v>23</v>
      </c>
      <c r="BB11" s="65">
        <f>IF(BA6="-",NA(),BA6)</f>
        <v>884.4</v>
      </c>
      <c r="BC11" s="65">
        <f>IF(BB6="-",NA(),BB6)</f>
        <v>838.66</v>
      </c>
      <c r="BD11" s="65">
        <f>IF(BC6="-",NA(),BC6)</f>
        <v>784.53</v>
      </c>
      <c r="BE11" s="65">
        <f>IF(BD6="-",NA(),BD6)</f>
        <v>739.74</v>
      </c>
      <c r="BF11" s="65">
        <f>IF(BE6="-",NA(),BE6)</f>
        <v>694.01</v>
      </c>
      <c r="BL11" s="64" t="s">
        <v>23</v>
      </c>
      <c r="BM11" s="65">
        <f>IF(BL6="-",NA(),BL6)</f>
        <v>122.8</v>
      </c>
      <c r="BN11" s="65">
        <f>IF(BM6="-",NA(),BM6)</f>
        <v>123.95</v>
      </c>
      <c r="BO11" s="65">
        <f>IF(BN6="-",NA(),BN6)</f>
        <v>123.6</v>
      </c>
      <c r="BP11" s="65">
        <f>IF(BO6="-",NA(),BO6)</f>
        <v>139.72999999999999</v>
      </c>
      <c r="BQ11" s="65">
        <f>IF(BP6="-",NA(),BP6)</f>
        <v>130.88999999999999</v>
      </c>
      <c r="BW11" s="64" t="s">
        <v>23</v>
      </c>
      <c r="BX11" s="65">
        <f>IF(BW6="-",NA(),BW6)</f>
        <v>62.61</v>
      </c>
      <c r="BY11" s="65">
        <f>IF(BX6="-",NA(),BX6)</f>
        <v>61.95</v>
      </c>
      <c r="BZ11" s="65">
        <f>IF(BY6="-",NA(),BY6)</f>
        <v>62.13</v>
      </c>
      <c r="CA11" s="65">
        <f>IF(BZ6="-",NA(),BZ6)</f>
        <v>54.98</v>
      </c>
      <c r="CB11" s="65">
        <f>IF(CA6="-",NA(),CA6)</f>
        <v>58.87</v>
      </c>
      <c r="CH11" s="64" t="s">
        <v>23</v>
      </c>
      <c r="CI11" s="65">
        <f>IF(CH6="-",NA(),CH6)</f>
        <v>53.22</v>
      </c>
      <c r="CJ11" s="65">
        <f>IF(CI6="-",NA(),CI6)</f>
        <v>51.52</v>
      </c>
      <c r="CK11" s="65">
        <f>IF(CJ6="-",NA(),CJ6)</f>
        <v>53.48</v>
      </c>
      <c r="CL11" s="65">
        <f>IF(CK6="-",NA(),CK6)</f>
        <v>53.3</v>
      </c>
      <c r="CM11" s="65">
        <f>IF(CL6="-",NA(),CL6)</f>
        <v>52.78</v>
      </c>
      <c r="CS11" s="64" t="s">
        <v>23</v>
      </c>
      <c r="CT11" s="65">
        <f>IF(CS6="-",NA(),CS6)</f>
        <v>57.65</v>
      </c>
      <c r="CU11" s="65">
        <f>IF(CT6="-",NA(),CT6)</f>
        <v>57.61</v>
      </c>
      <c r="CV11" s="65">
        <f>IF(CU6="-",NA(),CU6)</f>
        <v>58.91</v>
      </c>
      <c r="CW11" s="65">
        <f>IF(CV6="-",NA(),CV6)</f>
        <v>57.83</v>
      </c>
      <c r="CX11" s="65">
        <f>IF(CW6="-",NA(),CW6)</f>
        <v>56.96</v>
      </c>
      <c r="DD11" s="64" t="s">
        <v>23</v>
      </c>
      <c r="DE11" s="65">
        <f>IF(DD6="-",NA(),DD6)</f>
        <v>32.68</v>
      </c>
      <c r="DF11" s="65">
        <f>IF(DE6="-",NA(),DE6)</f>
        <v>34.96</v>
      </c>
      <c r="DG11" s="65">
        <f>IF(DF6="-",NA(),DF6)</f>
        <v>37.24</v>
      </c>
      <c r="DH11" s="65">
        <f>IF(DG6="-",NA(),DG6)</f>
        <v>39.520000000000003</v>
      </c>
      <c r="DI11" s="65">
        <f>IF(DH6="-",NA(),DH6)</f>
        <v>41.81</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2">
      <c r="T12" s="64" t="s">
        <v>24</v>
      </c>
      <c r="U12" s="65">
        <f>IF(Y6="-",NA(),Y6)</f>
        <v>118.03</v>
      </c>
      <c r="V12" s="65">
        <f>IF(Z6="-",NA(),Z6)</f>
        <v>120</v>
      </c>
      <c r="W12" s="65">
        <f>IF(AA6="-",NA(),AA6)</f>
        <v>113.67</v>
      </c>
      <c r="X12" s="65">
        <f>IF(AB6="-",NA(),AB6)</f>
        <v>110.79</v>
      </c>
      <c r="Y12" s="65">
        <f>IF(AC6="-",NA(),AC6)</f>
        <v>108.76</v>
      </c>
      <c r="AE12" s="64" t="s">
        <v>24</v>
      </c>
      <c r="AF12" s="65">
        <f>IF(AJ6="-",NA(),AJ6)</f>
        <v>101.87</v>
      </c>
      <c r="AG12" s="65">
        <f t="shared" ref="AG12:AJ12" si="10">IF(AK6="-",NA(),AK6)</f>
        <v>115.82</v>
      </c>
      <c r="AH12" s="65">
        <f t="shared" si="10"/>
        <v>118.97</v>
      </c>
      <c r="AI12" s="65">
        <f t="shared" si="10"/>
        <v>121.15</v>
      </c>
      <c r="AJ12" s="65">
        <f t="shared" si="10"/>
        <v>125.8</v>
      </c>
      <c r="AP12" s="64" t="s">
        <v>24</v>
      </c>
      <c r="AQ12" s="65">
        <f>IF(AU6="-",NA(),AU6)</f>
        <v>742.59</v>
      </c>
      <c r="AR12" s="65">
        <f t="shared" ref="AR12:AU12" si="11">IF(AV6="-",NA(),AV6)</f>
        <v>549.77</v>
      </c>
      <c r="AS12" s="65">
        <f t="shared" si="11"/>
        <v>730.25</v>
      </c>
      <c r="AT12" s="65">
        <f t="shared" si="11"/>
        <v>868.31</v>
      </c>
      <c r="AU12" s="65">
        <f t="shared" si="11"/>
        <v>732.52</v>
      </c>
      <c r="BA12" s="64" t="s">
        <v>24</v>
      </c>
      <c r="BB12" s="65">
        <f>IF(BF6="-",NA(),BF6)</f>
        <v>430.97</v>
      </c>
      <c r="BC12" s="65">
        <f t="shared" ref="BC12:BF12" si="12">IF(BG6="-",NA(),BG6)</f>
        <v>536.28</v>
      </c>
      <c r="BD12" s="65">
        <f t="shared" si="12"/>
        <v>514.66</v>
      </c>
      <c r="BE12" s="65">
        <f t="shared" si="12"/>
        <v>504.81</v>
      </c>
      <c r="BF12" s="65">
        <f t="shared" si="12"/>
        <v>498.01</v>
      </c>
      <c r="BL12" s="64" t="s">
        <v>24</v>
      </c>
      <c r="BM12" s="65">
        <f>IF(BQ6="-",NA(),BQ6)</f>
        <v>100.16</v>
      </c>
      <c r="BN12" s="65">
        <f t="shared" ref="BN12:BQ12" si="13">IF(BR6="-",NA(),BR6)</f>
        <v>100.54</v>
      </c>
      <c r="BO12" s="65">
        <f t="shared" si="13"/>
        <v>95.99</v>
      </c>
      <c r="BP12" s="65">
        <f t="shared" si="13"/>
        <v>94.91</v>
      </c>
      <c r="BQ12" s="65">
        <f t="shared" si="13"/>
        <v>90.22</v>
      </c>
      <c r="BW12" s="64" t="s">
        <v>24</v>
      </c>
      <c r="BX12" s="65">
        <f>IF(CB6="-",NA(),CB6)</f>
        <v>42.5</v>
      </c>
      <c r="BY12" s="65">
        <f t="shared" ref="BY12:CB12" si="14">IF(CC6="-",NA(),CC6)</f>
        <v>42.19</v>
      </c>
      <c r="BZ12" s="65">
        <f t="shared" si="14"/>
        <v>44.55</v>
      </c>
      <c r="CA12" s="65">
        <f t="shared" si="14"/>
        <v>47.36</v>
      </c>
      <c r="CB12" s="65">
        <f t="shared" si="14"/>
        <v>49.94</v>
      </c>
      <c r="CH12" s="64" t="s">
        <v>24</v>
      </c>
      <c r="CI12" s="65">
        <f>IF(CM6="-",NA(),CM6)</f>
        <v>35.909999999999997</v>
      </c>
      <c r="CJ12" s="65">
        <f t="shared" ref="CJ12:CM12" si="15">IF(CN6="-",NA(),CN6)</f>
        <v>35.54</v>
      </c>
      <c r="CK12" s="65">
        <f t="shared" si="15"/>
        <v>35.24</v>
      </c>
      <c r="CL12" s="65">
        <f t="shared" si="15"/>
        <v>35.22</v>
      </c>
      <c r="CM12" s="65">
        <f t="shared" si="15"/>
        <v>34.92</v>
      </c>
      <c r="CS12" s="64" t="s">
        <v>24</v>
      </c>
      <c r="CT12" s="65">
        <f>IF(CX6="-",NA(),CX6)</f>
        <v>52.54</v>
      </c>
      <c r="CU12" s="65">
        <f t="shared" ref="CU12:CX12" si="16">IF(CY6="-",NA(),CY6)</f>
        <v>50.81</v>
      </c>
      <c r="CV12" s="65">
        <f t="shared" si="16"/>
        <v>50.28</v>
      </c>
      <c r="CW12" s="65">
        <f t="shared" si="16"/>
        <v>51.42</v>
      </c>
      <c r="CX12" s="65">
        <f t="shared" si="16"/>
        <v>50.9</v>
      </c>
      <c r="DD12" s="64" t="s">
        <v>24</v>
      </c>
      <c r="DE12" s="65">
        <f>IF(DI6="-",NA(),DI6)</f>
        <v>53.92</v>
      </c>
      <c r="DF12" s="65">
        <f t="shared" ref="DF12:DI12" si="17">IF(DJ6="-",NA(),DJ6)</f>
        <v>53.32</v>
      </c>
      <c r="DG12" s="65">
        <f t="shared" si="17"/>
        <v>53.4</v>
      </c>
      <c r="DH12" s="65">
        <f t="shared" si="17"/>
        <v>53.49</v>
      </c>
      <c r="DI12" s="65">
        <f t="shared" si="17"/>
        <v>54.3</v>
      </c>
      <c r="DO12" s="64" t="s">
        <v>24</v>
      </c>
      <c r="DP12" s="65">
        <f>IF(DT6="-",NA(),DT6)</f>
        <v>3.4</v>
      </c>
      <c r="DQ12" s="65">
        <f t="shared" ref="DQ12:DT12" si="18">IF(DU6="-",NA(),DU6)</f>
        <v>3.56</v>
      </c>
      <c r="DR12" s="65">
        <f t="shared" si="18"/>
        <v>3.46</v>
      </c>
      <c r="DS12" s="65">
        <f t="shared" si="18"/>
        <v>3.28</v>
      </c>
      <c r="DT12" s="65">
        <f t="shared" si="18"/>
        <v>4.66</v>
      </c>
      <c r="DZ12" s="64" t="s">
        <v>24</v>
      </c>
      <c r="EA12" s="65">
        <f>IF(EE6="-",NA(),EE6)</f>
        <v>0.19</v>
      </c>
      <c r="EB12" s="65">
        <f t="shared" ref="EB12:EE12" si="19">IF(EF6="-",NA(),EF6)</f>
        <v>0.06</v>
      </c>
      <c r="EC12" s="65">
        <f t="shared" si="19"/>
        <v>0.13</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今西　史宣_水道総務課</cp:lastModifiedBy>
  <dcterms:created xsi:type="dcterms:W3CDTF">2020-12-04T03:42:57Z</dcterms:created>
  <dcterms:modified xsi:type="dcterms:W3CDTF">2021-01-26T06:25:50Z</dcterms:modified>
  <cp:category/>
</cp:coreProperties>
</file>