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08 紀の川市\"/>
    </mc:Choice>
  </mc:AlternateContent>
  <workbookProtection workbookAlgorithmName="SHA-512" workbookHashValue="Xyoo0yETdme893MlGmBZ5x4uSByaZ0Fk0F6pFWv0Fco90TPEW+rEZ1Or3uZxR+PFb8jBZBoAgqOWcRGfBLcE/w==" workbookSaltValue="uSYlGD9d5AoWZ6Ypz03Y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<sst xmlns="http://schemas.openxmlformats.org/spreadsheetml/2006/main" count="228" uniqueCount="113">
  <si>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</si>
  <si>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</si>
  <si>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</si>
  <si>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</si>
  <si>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</si>
  <si>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</si>
  <si>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</si>
  <si>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</si>
  <si>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</si>
  <si>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</si>
  <si>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</si>
  <si>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</si>
  <si>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</si>
  <si>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</si>
  <si>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</si>
  <si>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</si>
  <si>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</si>
  <si>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</si>
  <si>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</si>
  <si>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</si>
  <si>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</si>
  <si>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</si>
  <si>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</si>
  <si>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</si>
  <si>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</si>
  <si>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</si>
  <si>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</si>
  <si>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</si>
  <si>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</si>
  <si>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</si>
  <si>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</si>
  <si>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</si>
  <si>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</si>
  <si>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</si>
  <si>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</si>
  <si>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</si>
  <si>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</si>
  <si>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</si>
  <si>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</si>
  <si>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</si>
  <si>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</si>
  <si>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</si>
  <si>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</si>
  <si>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</si>
  <si>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</si>
  <si>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</si>
  <si>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</si>
  <si>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</si>
  <si>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</si>
  <si>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</si>
  <si>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</si>
  <si>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</si>
  <si>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</si>
  <si>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</si>
  <si>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</si>
  <si>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</si>
  <si>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</si>
  <si>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</si>
  <si>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</si>
  <si>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</si>
  <si>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</si>
  <si>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</si>
  <si>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</si>
  <si>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</si>
  <si>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</si>
  <si>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</si>
  <si>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</si>
  <si>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</si>
  <si>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</si>
  <si>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</si>
  <si>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</si>
  <si>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</si>
  <si>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</si>
  <si>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</si>
  <si>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</si>
  <si>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</si>
  <si>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</si>
  <si>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</si>
  <si>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</si>
  <si>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</si>
  <si>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</si>
  <si>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</si>
  <si>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</si>
  <si>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</si>
  <si>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</si>
  <si>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</si>
  <si>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</si>
  <si>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</si>
  <si>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</si>
  <si>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</si>
  <si>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</si>
  <si>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</si>
  <si>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</si>
  <si>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</si>
  <si>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</si>
  <si>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</si>
  <si>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</si>
  <si>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</si>
  <si>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</si>
  <si>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</si>
  <si>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</si>
  <si>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</si>
  <si>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</si>
  <si>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</si>
  <si>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</si>
  <si>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</si>
  <si>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</si>
  <si>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</si>
  <si>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</si>
  <si>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</si>
  <si>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rPr>
        <sz val="9"/>
        <rFont val="ＭＳ ゴシック"/>
        <family val="3"/>
        <charset val="128"/>
      </rPr>
      <t>①有形固定資産減価償却率</t>
    </r>
    <r>
      <rPr>
        <sz val="9"/>
        <color rgb="FFFF0000"/>
        <rFont val="ＭＳ ゴシック"/>
        <family val="3"/>
        <charset val="128"/>
      </rPr>
      <t xml:space="preserve">
　</t>
    </r>
    <r>
      <rPr>
        <sz val="9"/>
        <rFont val="ＭＳ ゴシック"/>
        <family val="3"/>
        <charset val="128"/>
      </rPr>
      <t>平成30年度に比較的新しい施設が多い簡易水道事業を統合したことで、</t>
    </r>
    <r>
      <rPr>
        <sz val="9"/>
        <color rgb="FFFF0000"/>
        <rFont val="ＭＳ ゴシック"/>
        <family val="3"/>
        <charset val="128"/>
      </rPr>
      <t>全国平均は下回るものの、令和元年度は前年度比0.92％の増加となっており、</t>
    </r>
    <r>
      <rPr>
        <sz val="9"/>
        <rFont val="ＭＳ ゴシック"/>
        <family val="3"/>
        <charset val="128"/>
      </rPr>
      <t>依然として法定耐用年数を迎える管路及び施設が数多くあるため、計画的な更新が必要です。</t>
    </r>
    <r>
      <rPr>
        <sz val="9"/>
        <color rgb="FFFF0000"/>
        <rFont val="ＭＳ ゴシック"/>
        <family val="3"/>
        <charset val="128"/>
      </rPr>
      <t xml:space="preserve">
</t>
    </r>
    <r>
      <rPr>
        <sz val="9"/>
        <rFont val="ＭＳ ゴシック"/>
        <family val="3"/>
        <charset val="128"/>
      </rPr>
      <t>②管路経年化率
　当市は、管路の更新が耐用年数にあわせて行えていない状況にあり、全国・類似団体平均を上回る結果となっています。今後、比較的新しい管路を有する簡易水道事業統合による影響を除き、増加傾向となる見込みであるため、計画的な更新が必要です。</t>
    </r>
    <r>
      <rPr>
        <sz val="9"/>
        <color rgb="FFFF0000"/>
        <rFont val="ＭＳ ゴシック"/>
        <family val="3"/>
        <charset val="128"/>
      </rPr>
      <t xml:space="preserve">
</t>
    </r>
    <r>
      <rPr>
        <sz val="9"/>
        <rFont val="ＭＳ ゴシック"/>
        <family val="3"/>
        <charset val="128"/>
      </rPr>
      <t>③管路更新率</t>
    </r>
    <r>
      <rPr>
        <sz val="9"/>
        <color rgb="FFFF0000"/>
        <rFont val="ＭＳ ゴシック"/>
        <family val="3"/>
        <charset val="128"/>
      </rPr>
      <t xml:space="preserve">
　</t>
    </r>
    <r>
      <rPr>
        <sz val="9"/>
        <rFont val="ＭＳ ゴシック"/>
        <family val="3"/>
        <charset val="128"/>
      </rPr>
      <t>漏水による影響が大きい老朽管を優先的に、漏水修繕工事や配管替工事等により更新を行っていますが、全国・類似団体平均と比較すると低い水準となっています。平成30年度から、国の交付金等を活用し基幹管路更新事業を実施していますが、限られた財源の中で計画的な更新が必要です。</t>
    </r>
    <rPh sb="14" eb="16">
      <t>ヘイセイ</t>
    </rPh>
    <rPh sb="18" eb="20">
      <t>ネンド</t>
    </rPh>
    <rPh sb="21" eb="24">
      <t>ヒカクテキ</t>
    </rPh>
    <rPh sb="24" eb="25">
      <t>アタラ</t>
    </rPh>
    <rPh sb="27" eb="29">
      <t>シセツ</t>
    </rPh>
    <rPh sb="30" eb="31">
      <t>オオ</t>
    </rPh>
    <rPh sb="32" eb="34">
      <t>カンイ</t>
    </rPh>
    <rPh sb="34" eb="36">
      <t>スイドウ</t>
    </rPh>
    <rPh sb="36" eb="38">
      <t>ジギョウ</t>
    </rPh>
    <rPh sb="39" eb="41">
      <t>トウゴウ</t>
    </rPh>
    <rPh sb="47" eb="49">
      <t>ゼンコク</t>
    </rPh>
    <rPh sb="49" eb="51">
      <t>ヘイキン</t>
    </rPh>
    <rPh sb="52" eb="54">
      <t>シタマワ</t>
    </rPh>
    <rPh sb="59" eb="61">
      <t>レイワ</t>
    </rPh>
    <rPh sb="61" eb="63">
      <t>ガンネン</t>
    </rPh>
    <rPh sb="63" eb="64">
      <t>ド</t>
    </rPh>
    <rPh sb="65" eb="69">
      <t>ゼンネンドヒ</t>
    </rPh>
    <rPh sb="75" eb="77">
      <t>ゾウカ</t>
    </rPh>
    <rPh sb="84" eb="86">
      <t>イゼン</t>
    </rPh>
    <rPh sb="114" eb="117">
      <t>ケイカクテキ</t>
    </rPh>
    <rPh sb="118" eb="120">
      <t>コウシン</t>
    </rPh>
    <rPh sb="121" eb="123">
      <t>ヒツヨウ</t>
    </rPh>
    <rPh sb="167" eb="169">
      <t>ゼンコク</t>
    </rPh>
    <rPh sb="170" eb="172">
      <t>ルイジ</t>
    </rPh>
    <rPh sb="172" eb="174">
      <t>ダンタイ</t>
    </rPh>
    <rPh sb="174" eb="176">
      <t>ヘイキン</t>
    </rPh>
    <rPh sb="177" eb="179">
      <t>ウワマワ</t>
    </rPh>
    <rPh sb="180" eb="182">
      <t>ケッカ</t>
    </rPh>
    <rPh sb="190" eb="192">
      <t>コンゴ</t>
    </rPh>
    <rPh sb="193" eb="196">
      <t>ヒカクテキ</t>
    </rPh>
    <rPh sb="196" eb="197">
      <t>アタラ</t>
    </rPh>
    <rPh sb="199" eb="201">
      <t>カンロ</t>
    </rPh>
    <rPh sb="202" eb="203">
      <t>ユウ</t>
    </rPh>
    <rPh sb="205" eb="207">
      <t>カンイ</t>
    </rPh>
    <rPh sb="207" eb="209">
      <t>スイドウ</t>
    </rPh>
    <rPh sb="209" eb="211">
      <t>ジギョウ</t>
    </rPh>
    <rPh sb="211" eb="213">
      <t>トウゴウ</t>
    </rPh>
    <rPh sb="216" eb="218">
      <t>エイキョウ</t>
    </rPh>
    <rPh sb="219" eb="220">
      <t>ノゾ</t>
    </rPh>
    <rPh sb="222" eb="224">
      <t>ゾウカ</t>
    </rPh>
    <rPh sb="224" eb="226">
      <t>ケイコウ</t>
    </rPh>
    <rPh sb="229" eb="231">
      <t>ミコ</t>
    </rPh>
    <rPh sb="238" eb="241">
      <t>ケイカクテキ</t>
    </rPh>
    <rPh sb="242" eb="244">
      <t>コウシン</t>
    </rPh>
    <rPh sb="245" eb="247">
      <t>ヒツヨウ</t>
    </rPh>
    <rPh sb="259" eb="261">
      <t>ロウスイ</t>
    </rPh>
    <rPh sb="264" eb="266">
      <t>エイキョウ</t>
    </rPh>
    <rPh sb="267" eb="268">
      <t>オオ</t>
    </rPh>
    <rPh sb="270" eb="272">
      <t>ロウキュウ</t>
    </rPh>
    <rPh sb="272" eb="273">
      <t>カン</t>
    </rPh>
    <rPh sb="274" eb="276">
      <t>ユウセン</t>
    </rPh>
    <rPh sb="276" eb="277">
      <t>テキ</t>
    </rPh>
    <rPh sb="306" eb="308">
      <t>ゼンコク</t>
    </rPh>
    <rPh sb="313" eb="315">
      <t>ヘイキン</t>
    </rPh>
    <rPh sb="333" eb="335">
      <t>ヘイセイ</t>
    </rPh>
    <rPh sb="337" eb="339">
      <t>ネンド</t>
    </rPh>
    <rPh sb="342" eb="343">
      <t>クニ</t>
    </rPh>
    <rPh sb="344" eb="347">
      <t>コウフキン</t>
    </rPh>
    <rPh sb="347" eb="348">
      <t>トウ</t>
    </rPh>
    <rPh sb="349" eb="351">
      <t>カツヨウ</t>
    </rPh>
    <rPh sb="352" eb="354">
      <t>キカン</t>
    </rPh>
    <rPh sb="354" eb="356">
      <t>カンロ</t>
    </rPh>
    <rPh sb="356" eb="358">
      <t>コウシン</t>
    </rPh>
    <rPh sb="358" eb="360">
      <t>ジギョウ</t>
    </rPh>
    <rPh sb="361" eb="363">
      <t>ジッシ</t>
    </rPh>
    <rPh sb="370" eb="371">
      <t>カギ</t>
    </rPh>
    <rPh sb="374" eb="376">
      <t>ザイゲン</t>
    </rPh>
    <rPh sb="377" eb="378">
      <t>ナカ</t>
    </rPh>
    <rPh sb="379" eb="382">
      <t>ケイカクテキ</t>
    </rPh>
    <rPh sb="383" eb="385">
      <t>コウシン</t>
    </rPh>
    <rPh sb="386" eb="388">
      <t>ヒツヨウ</t>
    </rPh>
    <phoneticPr fontId="4"/>
  </si>
  <si>
    <r>
      <t>①経常収支比率：令和元年度は100%以上となっていますが、</t>
    </r>
    <r>
      <rPr>
        <sz val="9"/>
        <color rgb="FFFF0000"/>
        <rFont val="ＭＳ ゴシック"/>
        <family val="3"/>
        <charset val="128"/>
      </rPr>
      <t>給水収益等の減少による営業収益の減少、人件費等の増加による営業費用の増加により前年度比▲3.82％</t>
    </r>
    <r>
      <rPr>
        <sz val="9"/>
        <color theme="1"/>
        <rFont val="ＭＳ ゴシック"/>
        <family val="3"/>
        <charset val="128"/>
      </rPr>
      <t>となり、全国・類似団体平均を下回っています。今後、人口減少に伴い有収水量は減少し続け、施設老朽化に伴う維持管理費用の増加が予想されるため、更なる経営健全化を図る必要があります。
②累積欠損金比率は発生していません。
③流動比率：令和元年度は類似団体の平均値を下回っており、</t>
    </r>
    <r>
      <rPr>
        <sz val="9"/>
        <color rgb="FFFF0000"/>
        <rFont val="ＭＳ ゴシック"/>
        <family val="3"/>
        <charset val="128"/>
      </rPr>
      <t>現金及び預金の減少により前年度比▲28.9％</t>
    </r>
    <r>
      <rPr>
        <sz val="9"/>
        <color theme="1"/>
        <rFont val="ＭＳ ゴシック"/>
        <family val="3"/>
        <charset val="128"/>
      </rPr>
      <t>となっています。
④企業債残高対給水収益比率：</t>
    </r>
    <r>
      <rPr>
        <sz val="9"/>
        <color rgb="FFFF0000"/>
        <rFont val="ＭＳ ゴシック"/>
        <family val="3"/>
        <charset val="128"/>
      </rPr>
      <t>平成30年度に簡易水道事業を統合することにより大幅に増加しましたが、令和元年度は企業債の償還が進むことで前年度比▲13.87％となりました。しかし、依然として全国・類似団体平均を大きく上回っており</t>
    </r>
    <r>
      <rPr>
        <sz val="9"/>
        <color theme="1"/>
        <rFont val="ＭＳ ゴシック"/>
        <family val="3"/>
        <charset val="128"/>
      </rPr>
      <t>、</t>
    </r>
    <r>
      <rPr>
        <sz val="9"/>
        <color rgb="FFFF0000"/>
        <rFont val="ＭＳ ゴシック"/>
        <family val="3"/>
        <charset val="128"/>
      </rPr>
      <t>今後、老朽化した施設更新等に際して、企業債の借入を抑制していく必要があります。</t>
    </r>
    <r>
      <rPr>
        <sz val="9"/>
        <color theme="1"/>
        <rFont val="ＭＳ ゴシック"/>
        <family val="3"/>
        <charset val="128"/>
      </rPr>
      <t xml:space="preserve">
⑤料金回収率：</t>
    </r>
    <r>
      <rPr>
        <sz val="9"/>
        <color rgb="FFFF0000"/>
        <rFont val="ＭＳ ゴシック"/>
        <family val="3"/>
        <charset val="128"/>
      </rPr>
      <t>平成30年度の</t>
    </r>
    <r>
      <rPr>
        <sz val="9"/>
        <color theme="1"/>
        <rFont val="ＭＳ ゴシック"/>
        <family val="3"/>
        <charset val="128"/>
      </rPr>
      <t>簡易水道事業の統合や施設の老朽化により、経常費用が増加し100％を下回っています。
⑥給水原価：⑤と同様、簡易水道事業の統合や施設の老朽化により、経常費用が増加し、全国・類似団体平均は下回っているものの前年度比2.7円の増加となっており、更なる経費削減努力が必要です。
⑦施設利用率：合併後、旧５町の施設を引き継いだため多くの施設を有しており、全国・類似団体平均を下回っています。また、前年度比▲0.86％となっており、施設更新の際には、統廃合や合理化の検討が必要です。
⑧有収率：全国・類似団体平均と比較して低くなっていますが、毎年度漏水調査を行い継続的に修繕工事を行っています。</t>
    </r>
    <rPh sb="8" eb="10">
      <t>レイワ</t>
    </rPh>
    <rPh sb="10" eb="11">
      <t>ガン</t>
    </rPh>
    <rPh sb="48" eb="51">
      <t>ジンケンヒ</t>
    </rPh>
    <rPh sb="51" eb="52">
      <t>トウ</t>
    </rPh>
    <rPh sb="53" eb="55">
      <t>ゾウカ</t>
    </rPh>
    <rPh sb="58" eb="60">
      <t>エイギョウ</t>
    </rPh>
    <rPh sb="60" eb="62">
      <t>ヒヨウ</t>
    </rPh>
    <rPh sb="63" eb="65">
      <t>ゾウカ</t>
    </rPh>
    <rPh sb="192" eb="194">
      <t>レイワ</t>
    </rPh>
    <rPh sb="194" eb="195">
      <t>ガン</t>
    </rPh>
    <rPh sb="207" eb="208">
      <t>シタ</t>
    </rPh>
    <rPh sb="214" eb="216">
      <t>ゲンキン</t>
    </rPh>
    <rPh sb="216" eb="217">
      <t>オヨ</t>
    </rPh>
    <rPh sb="218" eb="220">
      <t>ヨキン</t>
    </rPh>
    <rPh sb="221" eb="223">
      <t>ゲンショウ</t>
    </rPh>
    <rPh sb="259" eb="261">
      <t>ヘイセイ</t>
    </rPh>
    <rPh sb="263" eb="265">
      <t>ネンド</t>
    </rPh>
    <rPh sb="293" eb="295">
      <t>レイワ</t>
    </rPh>
    <rPh sb="295" eb="297">
      <t>ガンネン</t>
    </rPh>
    <rPh sb="297" eb="298">
      <t>ド</t>
    </rPh>
    <rPh sb="299" eb="301">
      <t>キギョウ</t>
    </rPh>
    <rPh sb="301" eb="302">
      <t>サイ</t>
    </rPh>
    <rPh sb="303" eb="305">
      <t>ショウカン</t>
    </rPh>
    <rPh sb="306" eb="307">
      <t>スス</t>
    </rPh>
    <rPh sb="311" eb="315">
      <t>ゼンネンドヒ</t>
    </rPh>
    <rPh sb="333" eb="335">
      <t>イゼン</t>
    </rPh>
    <rPh sb="338" eb="340">
      <t>ゼンコク</t>
    </rPh>
    <rPh sb="341" eb="343">
      <t>ルイジ</t>
    </rPh>
    <rPh sb="343" eb="345">
      <t>ダンタイ</t>
    </rPh>
    <rPh sb="345" eb="347">
      <t>ヘイキン</t>
    </rPh>
    <rPh sb="348" eb="349">
      <t>オオ</t>
    </rPh>
    <rPh sb="351" eb="353">
      <t>ウワマワ</t>
    </rPh>
    <rPh sb="370" eb="371">
      <t>トウ</t>
    </rPh>
    <rPh sb="380" eb="382">
      <t>カリイレ</t>
    </rPh>
    <rPh sb="389" eb="391">
      <t>ヒツヨウ</t>
    </rPh>
    <rPh sb="405" eb="407">
      <t>ヘイセイ</t>
    </rPh>
    <rPh sb="409" eb="411">
      <t>ネンド</t>
    </rPh>
    <rPh sb="653" eb="655">
      <t>ゼンコク</t>
    </rPh>
    <rPh sb="660" eb="662">
      <t>ヘイキン</t>
    </rPh>
    <phoneticPr fontId="4"/>
  </si>
  <si>
    <r>
      <t>　</t>
    </r>
    <r>
      <rPr>
        <sz val="9"/>
        <color rgb="FFFF0000"/>
        <rFont val="ＭＳ ゴシック"/>
        <family val="3"/>
        <charset val="128"/>
      </rPr>
      <t>令和元年度決算における当市水道事業の経営状況ですが、料金回収率は前年度比▲1.58％の97.30％と、給水費用を給水収益で賄うことができておりません。また、当市の人口は減少し続けており、給水収益の増加が見込めない一方で、老朽化した施設や水道管の更新、耐震化のため多額の費用が必要となってきます。
　</t>
    </r>
    <r>
      <rPr>
        <sz val="9"/>
        <rFont val="ＭＳ ゴシック"/>
        <family val="3"/>
        <charset val="128"/>
      </rPr>
      <t>このような状況の中、平成30年度に経営戦略を策定し、安定的な水道水の供給に必要不可欠な投資計画の財源を確保するために、水道事業運営審議会の答申に基づき、</t>
    </r>
    <r>
      <rPr>
        <sz val="9"/>
        <color rgb="FFFF0000"/>
        <rFont val="ＭＳ ゴシック"/>
        <family val="3"/>
        <charset val="128"/>
      </rPr>
      <t>令和2年4月より料金改定の条例が施行されています。料金改定率は平均18％の引き上げで、令和2年5月使用分（7月請求分）から新料金が適用されます。料金改定を実施することで、老朽化した施設の更新費用にかかる財源を確保し、健全で持続可能な水道事業の運営に努めます。
　</t>
    </r>
    <rPh sb="1" eb="3">
      <t>レイワ</t>
    </rPh>
    <rPh sb="3" eb="5">
      <t>ガンネン</t>
    </rPh>
    <rPh sb="5" eb="6">
      <t>ド</t>
    </rPh>
    <rPh sb="6" eb="8">
      <t>ケッサン</t>
    </rPh>
    <rPh sb="19" eb="21">
      <t>ケイエイ</t>
    </rPh>
    <rPh sb="21" eb="23">
      <t>ジョウキョウ</t>
    </rPh>
    <rPh sb="27" eb="29">
      <t>リョウキン</t>
    </rPh>
    <rPh sb="29" eb="31">
      <t>カイシュウ</t>
    </rPh>
    <rPh sb="31" eb="32">
      <t>リツ</t>
    </rPh>
    <rPh sb="33" eb="37">
      <t>ゼンネンドヒ</t>
    </rPh>
    <rPh sb="52" eb="54">
      <t>キュウスイ</t>
    </rPh>
    <rPh sb="54" eb="56">
      <t>ヒヨウ</t>
    </rPh>
    <rPh sb="57" eb="59">
      <t>キュウスイ</t>
    </rPh>
    <rPh sb="59" eb="61">
      <t>シュウエキ</t>
    </rPh>
    <rPh sb="62" eb="63">
      <t>マカナ</t>
    </rPh>
    <rPh sb="79" eb="81">
      <t>トウシ</t>
    </rPh>
    <rPh sb="82" eb="84">
      <t>ジンコウ</t>
    </rPh>
    <rPh sb="85" eb="87">
      <t>ゲンショウ</t>
    </rPh>
    <rPh sb="88" eb="89">
      <t>ツヅ</t>
    </rPh>
    <rPh sb="94" eb="96">
      <t>キュウスイ</t>
    </rPh>
    <rPh sb="96" eb="98">
      <t>シュウエキ</t>
    </rPh>
    <rPh sb="99" eb="101">
      <t>ゾウカ</t>
    </rPh>
    <rPh sb="102" eb="104">
      <t>ミコ</t>
    </rPh>
    <rPh sb="107" eb="109">
      <t>イッポウ</t>
    </rPh>
    <rPh sb="116" eb="118">
      <t>シセツ</t>
    </rPh>
    <rPh sb="119" eb="122">
      <t>スイドウカン</t>
    </rPh>
    <rPh sb="123" eb="125">
      <t>コウシン</t>
    </rPh>
    <rPh sb="126" eb="129">
      <t>タイシンカ</t>
    </rPh>
    <rPh sb="132" eb="134">
      <t>タガク</t>
    </rPh>
    <rPh sb="135" eb="137">
      <t>ヒヨウ</t>
    </rPh>
    <rPh sb="138" eb="140">
      <t>ヒツヨウ</t>
    </rPh>
    <rPh sb="160" eb="162">
      <t>ヘイセイ</t>
    </rPh>
    <rPh sb="164" eb="166">
      <t>ネンド</t>
    </rPh>
    <rPh sb="167" eb="169">
      <t>ケイエイ</t>
    </rPh>
    <rPh sb="169" eb="171">
      <t>センリャク</t>
    </rPh>
    <rPh sb="172" eb="174">
      <t>サクテイ</t>
    </rPh>
    <rPh sb="176" eb="179">
      <t>アンテイテキ</t>
    </rPh>
    <rPh sb="180" eb="183">
      <t>スイドウスイ</t>
    </rPh>
    <rPh sb="184" eb="186">
      <t>キョウキュウ</t>
    </rPh>
    <rPh sb="195" eb="197">
      <t>ケイカク</t>
    </rPh>
    <rPh sb="219" eb="221">
      <t>トウシン</t>
    </rPh>
    <rPh sb="222" eb="223">
      <t>モト</t>
    </rPh>
    <rPh sb="226" eb="228">
      <t>レイワ</t>
    </rPh>
    <rPh sb="229" eb="230">
      <t>ネン</t>
    </rPh>
    <rPh sb="231" eb="232">
      <t>ガツ</t>
    </rPh>
    <rPh sb="234" eb="236">
      <t>リョウキン</t>
    </rPh>
    <rPh sb="236" eb="238">
      <t>カイテイ</t>
    </rPh>
    <rPh sb="239" eb="241">
      <t>ジョウレイ</t>
    </rPh>
    <rPh sb="242" eb="244">
      <t>シコウ</t>
    </rPh>
    <rPh sb="251" eb="253">
      <t>リョウキン</t>
    </rPh>
    <rPh sb="253" eb="255">
      <t>カイテイ</t>
    </rPh>
    <rPh sb="255" eb="256">
      <t>リツ</t>
    </rPh>
    <rPh sb="257" eb="259">
      <t>ヘイキン</t>
    </rPh>
    <rPh sb="263" eb="264">
      <t>ヒ</t>
    </rPh>
    <rPh sb="265" eb="266">
      <t>ア</t>
    </rPh>
    <rPh sb="269" eb="271">
      <t>レイワ</t>
    </rPh>
    <rPh sb="272" eb="273">
      <t>ネン</t>
    </rPh>
    <rPh sb="274" eb="275">
      <t>ガツ</t>
    </rPh>
    <rPh sb="275" eb="277">
      <t>シヨウ</t>
    </rPh>
    <rPh sb="277" eb="278">
      <t>ブン</t>
    </rPh>
    <rPh sb="280" eb="281">
      <t>ガツ</t>
    </rPh>
    <rPh sb="281" eb="283">
      <t>セイキュウ</t>
    </rPh>
    <rPh sb="283" eb="284">
      <t>ブン</t>
    </rPh>
    <rPh sb="287" eb="290">
      <t>シンリョウキン</t>
    </rPh>
    <rPh sb="291" eb="293">
      <t>テキヨウ</t>
    </rPh>
    <rPh sb="298" eb="300">
      <t>リョウキン</t>
    </rPh>
    <rPh sb="300" eb="302">
      <t>カイテイ</t>
    </rPh>
    <rPh sb="303" eb="305">
      <t>ジッシ</t>
    </rPh>
    <rPh sb="311" eb="314">
      <t>ロウキュウカ</t>
    </rPh>
    <rPh sb="316" eb="318">
      <t>シセツ</t>
    </rPh>
    <rPh sb="319" eb="321">
      <t>コウシン</t>
    </rPh>
    <rPh sb="321" eb="323">
      <t>ヒヨウ</t>
    </rPh>
    <rPh sb="327" eb="329">
      <t>ザイゲン</t>
    </rPh>
    <rPh sb="330" eb="332">
      <t>カクホ</t>
    </rPh>
    <rPh sb="334" eb="336">
      <t>ケンゼン</t>
    </rPh>
    <rPh sb="337" eb="339">
      <t>ジゾク</t>
    </rPh>
    <rPh sb="339" eb="341">
      <t>カノウ</t>
    </rPh>
    <rPh sb="342" eb="344">
      <t>スイドウ</t>
    </rPh>
    <rPh sb="344" eb="346">
      <t>ジギョウ</t>
    </rPh>
    <rPh sb="347" eb="349">
      <t>ウンエイ</t>
    </rPh>
    <rPh sb="350" eb="35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</si>
</sst>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0.44</c:v>
                </c:pt>
                <c:pt idx="1">
                  <c:v>0.5</c:v>
                </c:pt>
                <c:pt idx="2">
                  <c:v>0.03</c:v>
                </c:pt>
                <c:pt idx="3">
                  <c:v>0.47</c:v>
                </c:pt>
                <c:pt idx="4">
                  <c:v>0.3</c:v>
                </c:pt>
              </c:numCache>
            </c:numRef>
          </c:val>
          <c:extLst>
            <c:ext xmlns:c16="http://schemas.microsoft.com/office/drawing/2014/chart" uri="{C3380CC4-5D6E-409C-BE32-E72D297353CC}">
              <c16:uniqueId val="{00000000-D3FA-4F41-8F37-FDD97A87F78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D3FA-4F41-8F37-FDD97A87F78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42.58</c:v>
                </c:pt>
                <c:pt idx="1">
                  <c:v>42.03</c:v>
                </c:pt>
                <c:pt idx="2">
                  <c:v>41.66</c:v>
                </c:pt>
                <c:pt idx="3">
                  <c:v>40.5</c:v>
                </c:pt>
                <c:pt idx="4">
                  <c:v>39.64</c:v>
                </c:pt>
              </c:numCache>
            </c:numRef>
          </c:val>
          <c:extLst>
            <c:ext xmlns:c16="http://schemas.microsoft.com/office/drawing/2014/chart" uri="{C3380CC4-5D6E-409C-BE32-E72D297353CC}">
              <c16:uniqueId val="{00000000-42D7-4FE3-B99E-2386116483A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2D7-4FE3-B99E-2386116483A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81.900000000000006</c:v>
                </c:pt>
                <c:pt idx="1">
                  <c:v>82.47</c:v>
                </c:pt>
                <c:pt idx="2">
                  <c:v>82.68</c:v>
                </c:pt>
                <c:pt idx="3">
                  <c:v>82.99</c:v>
                </c:pt>
                <c:pt idx="4">
                  <c:v>83.23</c:v>
                </c:pt>
              </c:numCache>
            </c:numRef>
          </c:val>
          <c:extLst>
            <c:ext xmlns:c16="http://schemas.microsoft.com/office/drawing/2014/chart" uri="{C3380CC4-5D6E-409C-BE32-E72D297353CC}">
              <c16:uniqueId val="{00000000-DF91-4421-82A7-7CF7D52398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F91-4421-82A7-7CF7D52398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111.19</c:v>
                </c:pt>
                <c:pt idx="1">
                  <c:v>103.69</c:v>
                </c:pt>
                <c:pt idx="2">
                  <c:v>109.94</c:v>
                </c:pt>
                <c:pt idx="3">
                  <c:v>107.65</c:v>
                </c:pt>
                <c:pt idx="4">
                  <c:v>103.83</c:v>
                </c:pt>
              </c:numCache>
            </c:numRef>
          </c:val>
          <c:extLst>
            <c:ext xmlns:c16="http://schemas.microsoft.com/office/drawing/2014/chart" uri="{C3380CC4-5D6E-409C-BE32-E72D297353CC}">
              <c16:uniqueId val="{00000000-C80F-4D07-B00C-6416FA68F4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C80F-4D07-B00C-6416FA68F4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50.83</c:v>
                </c:pt>
                <c:pt idx="1">
                  <c:v>51.85</c:v>
                </c:pt>
                <c:pt idx="2">
                  <c:v>53.17</c:v>
                </c:pt>
                <c:pt idx="3">
                  <c:v>47.75</c:v>
                </c:pt>
                <c:pt idx="4">
                  <c:v>48.67</c:v>
                </c:pt>
              </c:numCache>
            </c:numRef>
          </c:val>
          <c:extLst>
            <c:ext xmlns:c16="http://schemas.microsoft.com/office/drawing/2014/chart" uri="{C3380CC4-5D6E-409C-BE32-E72D297353CC}">
              <c16:uniqueId val="{00000000-6691-42AE-A200-88A62DA7142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6691-42AE-A200-88A62DA7142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formatCode="#,##0.00;&quot;△&quot;#,##0.00">
                  <c:v>0</c:v>
                </c:pt>
                <c:pt idx="1">
                  <c:v>11.08</c:v>
                </c:pt>
                <c:pt idx="2">
                  <c:v>19.420000000000002</c:v>
                </c:pt>
                <c:pt idx="3">
                  <c:v>27.58</c:v>
                </c:pt>
                <c:pt idx="4">
                  <c:v>25.86</c:v>
                </c:pt>
              </c:numCache>
            </c:numRef>
          </c:val>
          <c:extLst>
            <c:ext xmlns:c16="http://schemas.microsoft.com/office/drawing/2014/chart" uri="{C3380CC4-5D6E-409C-BE32-E72D297353CC}">
              <c16:uniqueId val="{00000000-CF9D-48F4-B1F2-21BD3D1144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F9D-48F4-B1F2-21BD3D1144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98-4DEA-BCB9-157ECBD529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598-4DEA-BCB9-157ECBD529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422.58</c:v>
                </c:pt>
                <c:pt idx="1">
                  <c:v>529.91999999999996</c:v>
                </c:pt>
                <c:pt idx="2">
                  <c:v>495.6</c:v>
                </c:pt>
                <c:pt idx="3">
                  <c:v>357.64</c:v>
                </c:pt>
                <c:pt idx="4">
                  <c:v>328.74</c:v>
                </c:pt>
              </c:numCache>
            </c:numRef>
          </c:val>
          <c:extLst>
            <c:ext xmlns:c16="http://schemas.microsoft.com/office/drawing/2014/chart" uri="{C3380CC4-5D6E-409C-BE32-E72D297353CC}">
              <c16:uniqueId val="{00000000-2118-443E-AF80-6ABBA0BFA8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118-443E-AF80-6ABBA0BFA8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567.66999999999996</c:v>
                </c:pt>
                <c:pt idx="1">
                  <c:v>561.30999999999995</c:v>
                </c:pt>
                <c:pt idx="2">
                  <c:v>531.94000000000005</c:v>
                </c:pt>
                <c:pt idx="3">
                  <c:v>680.35</c:v>
                </c:pt>
                <c:pt idx="4">
                  <c:v>666.48</c:v>
                </c:pt>
              </c:numCache>
            </c:numRef>
          </c:val>
          <c:extLst>
            <c:ext xmlns:c16="http://schemas.microsoft.com/office/drawing/2014/chart" uri="{C3380CC4-5D6E-409C-BE32-E72D297353CC}">
              <c16:uniqueId val="{00000000-F695-4C27-8BAB-CA1CE69927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F695-4C27-8BAB-CA1CE69927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103.06</c:v>
                </c:pt>
                <c:pt idx="1">
                  <c:v>100.66</c:v>
                </c:pt>
                <c:pt idx="2">
                  <c:v>104.58</c:v>
                </c:pt>
                <c:pt idx="3">
                  <c:v>98.88</c:v>
                </c:pt>
                <c:pt idx="4">
                  <c:v>97.3</c:v>
                </c:pt>
              </c:numCache>
            </c:numRef>
          </c:val>
          <c:extLst>
            <c:ext xmlns:c16="http://schemas.microsoft.com/office/drawing/2014/chart" uri="{C3380CC4-5D6E-409C-BE32-E72D297353CC}">
              <c16:uniqueId val="{00000000-F14F-409D-B208-17E87B397D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F14F-409D-B208-17E87B397D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156.35</c:v>
                </c:pt>
                <c:pt idx="1">
                  <c:v>160.22999999999999</c:v>
                </c:pt>
                <c:pt idx="2">
                  <c:v>154.47999999999999</c:v>
                </c:pt>
                <c:pt idx="3">
                  <c:v>163.98</c:v>
                </c:pt>
                <c:pt idx="4">
                  <c:v>166.68</c:v>
                </c:pt>
              </c:numCache>
            </c:numRef>
          </c:val>
          <c:extLst>
            <c:ext xmlns:c16="http://schemas.microsoft.com/office/drawing/2014/chart" uri="{C3380CC4-5D6E-409C-BE32-E72D297353CC}">
              <c16:uniqueId val="{00000000-4992-4EFC-A935-90C18E9750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4992-4EFC-A935-90C18E9750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紀の川市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61813</v>
      </c>
      <c r="AM8" s="71"/>
      <c r="AN8" s="71"/>
      <c r="AO8" s="71"/>
      <c r="AP8" s="71"/>
      <c r="AQ8" s="71"/>
      <c r="AR8" s="71"/>
      <c r="AS8" s="71"/>
      <c r="AT8" s="67">
        <f>データ!$S$6</f>
        <v>228.21</v>
      </c>
      <c r="AU8" s="68"/>
      <c r="AV8" s="68"/>
      <c r="AW8" s="68"/>
      <c r="AX8" s="68"/>
      <c r="AY8" s="68"/>
      <c r="AZ8" s="68"/>
      <c r="BA8" s="68"/>
      <c r="BB8" s="70">
        <f>データ!$T$6</f>
        <v>270.86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57.74</v>
      </c>
      <c r="J10" s="68"/>
      <c r="K10" s="68"/>
      <c r="L10" s="68"/>
      <c r="M10" s="68"/>
      <c r="N10" s="68"/>
      <c r="O10" s="69"/>
      <c r="P10" s="70">
        <f>データ!$P$6</f>
        <v>94.94</v>
      </c>
      <c r="Q10" s="70"/>
      <c r="R10" s="70"/>
      <c r="S10" s="70"/>
      <c r="T10" s="70"/>
      <c r="U10" s="70"/>
      <c r="V10" s="70"/>
      <c r="W10" s="71">
        <f>データ!$Q$6</f>
        <v>3050</v>
      </c>
      <c r="X10" s="71"/>
      <c r="Y10" s="71"/>
      <c r="Z10" s="71"/>
      <c r="AA10" s="71"/>
      <c r="AB10" s="71"/>
      <c r="AC10" s="71"/>
      <c r="AD10" s="2"/>
      <c r="AE10" s="2"/>
      <c r="AF10" s="2"/>
      <c r="AG10" s="2"/>
      <c r="AH10" s="4"/>
      <c r="AI10" s="4"/>
      <c r="AJ10" s="4"/>
      <c r="AK10" s="4"/>
      <c r="AL10" s="71">
        <f>データ!$U$6</f>
        <v>58392</v>
      </c>
      <c r="AM10" s="71"/>
      <c r="AN10" s="71"/>
      <c r="AO10" s="71"/>
      <c r="AP10" s="71"/>
      <c r="AQ10" s="71"/>
      <c r="AR10" s="71"/>
      <c r="AS10" s="71"/>
      <c r="AT10" s="67">
        <f>データ!$V$6</f>
        <v>143.66999999999999</v>
      </c>
      <c r="AU10" s="68"/>
      <c r="AV10" s="68"/>
      <c r="AW10" s="68"/>
      <c r="AX10" s="68"/>
      <c r="AY10" s="68"/>
      <c r="AZ10" s="68"/>
      <c r="BA10" s="68"/>
      <c r="BB10" s="70">
        <f>データ!$W$6</f>
        <v>406.43</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r1XhgMhgo0vU8gEtnja4U0uqA74NgB/3uMb2ggMeFlTs9HQ6IW5/Cem2ES4P/+Fk3JUpCD1iy4AvrurDDaKnA==" saltValue="/yEsBmJt2GJgSceBhfa5k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302082</v>
      </c>
      <c r="D6" s="34">
        <f t="shared" si="3"/>
        <v>46</v>
      </c>
      <c r="E6" s="34">
        <f t="shared" si="3"/>
        <v>1</v>
      </c>
      <c r="F6" s="34">
        <f t="shared" si="3"/>
        <v>0</v>
      </c>
      <c r="G6" s="34">
        <f t="shared" si="3"/>
        <v>1</v>
      </c>
      <c r="H6" s="34" t="str">
        <f t="shared" si="3"/>
        <v>和歌山県　紀の川市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57.74</v>
      </c>
      <c r="P6" s="35">
        <f t="shared" si="3"/>
        <v>94.94</v>
      </c>
      <c r="Q6" s="35">
        <f t="shared" si="3"/>
        <v>3050</v>
      </c>
      <c r="R6" s="35">
        <f t="shared" si="3"/>
        <v>61813</v>
      </c>
      <c r="S6" s="35">
        <f t="shared" si="3"/>
        <v>228.21</v>
      </c>
      <c r="T6" s="35">
        <f t="shared" si="3"/>
        <v>270.86</v>
      </c>
      <c r="U6" s="35">
        <f t="shared" si="3"/>
        <v>58392</v>
      </c>
      <c r="V6" s="35">
        <f t="shared" si="3"/>
        <v>143.66999999999999</v>
      </c>
      <c r="W6" s="35">
        <f t="shared" si="3"/>
        <v>406.43</v>
      </c>
      <c r="X6" s="36">
        <f>IF(X7="",NA(),X7)</f>
        <v>111.19</v>
      </c>
      <c r="Y6" s="36">
        <f t="shared" ref="Y6:AG6" si="4">IF(Y7="",NA(),Y7)</f>
        <v>103.69</v>
      </c>
      <c r="Z6" s="36">
        <f t="shared" si="4"/>
        <v>109.94</v>
      </c>
      <c r="AA6" s="36">
        <f t="shared" si="4"/>
        <v>107.65</v>
      </c>
      <c r="AB6" s="36">
        <f t="shared" si="4"/>
        <v>103.83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422.58</v>
      </c>
      <c r="AU6" s="36">
        <f t="shared" ref="AU6:BC6" si="6">IF(AU7="",NA(),AU7)</f>
        <v>529.91999999999996</v>
      </c>
      <c r="AV6" s="36">
        <f t="shared" si="6"/>
        <v>495.6</v>
      </c>
      <c r="AW6" s="36">
        <f t="shared" si="6"/>
        <v>357.64</v>
      </c>
      <c r="AX6" s="36">
        <f t="shared" si="6"/>
        <v>328.74</v>
      </c>
      <c r="AY6" s="36">
        <f t="shared" si="6"/>
        <v>346.59</v>
      </c>
      <c r="AZ6" s="36">
        <f t="shared" si="6"/>
        <v>357.82</v>
      </c>
      <c r="BA6" s="36">
        <f t="shared" si="6"/>
        <v>355.5</v>
      </c>
      <c r="BB6" s="36">
        <f t="shared" si="6"/>
        <v>349.83</v>
      </c>
      <c r="BC6" s="36">
        <f t="shared" si="6"/>
        <v>360.86</v>
      </c>
      <c r="BD6" s="35" t="str">
        <f>IF(BD7="","",IF(BD7="-","【-】","【"&amp;SUBSTITUTE(TEXT(BD7,"#,##0.00"),"-","△")&amp;"】"))</f>
        <v>【264.97】</v>
      </c>
      <c r="BE6" s="36">
        <f>IF(BE7="",NA(),BE7)</f>
        <v>567.66999999999996</v>
      </c>
      <c r="BF6" s="36">
        <f t="shared" ref="BF6:BN6" si="7">IF(BF7="",NA(),BF7)</f>
        <v>561.30999999999995</v>
      </c>
      <c r="BG6" s="36">
        <f t="shared" si="7"/>
        <v>531.94000000000005</v>
      </c>
      <c r="BH6" s="36">
        <f t="shared" si="7"/>
        <v>680.35</v>
      </c>
      <c r="BI6" s="36">
        <f t="shared" si="7"/>
        <v>666.48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103.06</v>
      </c>
      <c r="BQ6" s="36">
        <f t="shared" ref="BQ6:BY6" si="8">IF(BQ7="",NA(),BQ7)</f>
        <v>100.66</v>
      </c>
      <c r="BR6" s="36">
        <f t="shared" si="8"/>
        <v>104.58</v>
      </c>
      <c r="BS6" s="36">
        <f t="shared" si="8"/>
        <v>98.88</v>
      </c>
      <c r="BT6" s="36">
        <f t="shared" si="8"/>
        <v>97.3</v>
      </c>
      <c r="BU6" s="36">
        <f t="shared" si="8"/>
        <v>105.71</v>
      </c>
      <c r="BV6" s="36">
        <f t="shared" si="8"/>
        <v>106.01</v>
      </c>
      <c r="BW6" s="36">
        <f t="shared" si="8"/>
        <v>104.57</v>
      </c>
      <c r="BX6" s="36">
        <f t="shared" si="8"/>
        <v>103.54</v>
      </c>
      <c r="BY6" s="36">
        <f t="shared" si="8"/>
        <v>103.32</v>
      </c>
      <c r="BZ6" s="35" t="str">
        <f>IF(BZ7="","",IF(BZ7="-","【-】","【"&amp;SUBSTITUTE(TEXT(BZ7,"#,##0.00"),"-","△")&amp;"】"))</f>
        <v>【103.24】</v>
      </c>
      <c r="CA6" s="36">
        <f>IF(CA7="",NA(),CA7)</f>
        <v>156.35</v>
      </c>
      <c r="CB6" s="36">
        <f t="shared" ref="CB6:CJ6" si="9">IF(CB7="",NA(),CB7)</f>
        <v>160.22999999999999</v>
      </c>
      <c r="CC6" s="36">
        <f t="shared" si="9"/>
        <v>154.47999999999999</v>
      </c>
      <c r="CD6" s="36">
        <f t="shared" si="9"/>
        <v>163.98</v>
      </c>
      <c r="CE6" s="36">
        <f t="shared" si="9"/>
        <v>166.68</v>
      </c>
      <c r="CF6" s="36">
        <f t="shared" si="9"/>
        <v>162.15</v>
      </c>
      <c r="CG6" s="36">
        <f t="shared" si="9"/>
        <v>162.24</v>
      </c>
      <c r="CH6" s="36">
        <f t="shared" si="9"/>
        <v>165.47</v>
      </c>
      <c r="CI6" s="36">
        <f t="shared" si="9"/>
        <v>167.46</v>
      </c>
      <c r="CJ6" s="36">
        <f t="shared" si="9"/>
        <v>168.56</v>
      </c>
      <c r="CK6" s="35" t="str">
        <f>IF(CK7="","",IF(CK7="-","【-】","【"&amp;SUBSTITUTE(TEXT(CK7,"#,##0.00"),"-","△")&amp;"】"))</f>
        <v>【168.38】</v>
      </c>
      <c r="CL6" s="36">
        <f>IF(CL7="",NA(),CL7)</f>
        <v>42.58</v>
      </c>
      <c r="CM6" s="36">
        <f t="shared" ref="CM6:CU6" si="10">IF(CM7="",NA(),CM7)</f>
        <v>42.03</v>
      </c>
      <c r="CN6" s="36">
        <f t="shared" si="10"/>
        <v>41.66</v>
      </c>
      <c r="CO6" s="36">
        <f t="shared" si="10"/>
        <v>40.5</v>
      </c>
      <c r="CP6" s="36">
        <f t="shared" si="10"/>
        <v>39.64</v>
      </c>
      <c r="CQ6" s="36">
        <f t="shared" si="10"/>
        <v>59.34</v>
      </c>
      <c r="CR6" s="36">
        <f t="shared" si="10"/>
        <v>59.11</v>
      </c>
      <c r="CS6" s="36">
        <f t="shared" si="10"/>
        <v>59.74</v>
      </c>
      <c r="CT6" s="36">
        <f t="shared" si="10"/>
        <v>59.46</v>
      </c>
      <c r="CU6" s="36">
        <f t="shared" si="10"/>
        <v>59.51</v>
      </c>
      <c r="CV6" s="35" t="str">
        <f>IF(CV7="","",IF(CV7="-","【-】","【"&amp;SUBSTITUTE(TEXT(CV7,"#,##0.00"),"-","△")&amp;"】"))</f>
        <v>【60.00】</v>
      </c>
      <c r="CW6" s="36">
        <f>IF(CW7="",NA(),CW7)</f>
        <v>81.900000000000006</v>
      </c>
      <c r="CX6" s="36">
        <f t="shared" ref="CX6:DF6" si="11">IF(CX7="",NA(),CX7)</f>
        <v>82.47</v>
      </c>
      <c r="CY6" s="36">
        <f t="shared" si="11"/>
        <v>82.68</v>
      </c>
      <c r="CZ6" s="36">
        <f t="shared" si="11"/>
        <v>82.99</v>
      </c>
      <c r="DA6" s="36">
        <f t="shared" si="11"/>
        <v>83.23</v>
      </c>
      <c r="DB6" s="36">
        <f t="shared" si="11"/>
        <v>87.74</v>
      </c>
      <c r="DC6" s="36">
        <f t="shared" si="11"/>
        <v>87.91</v>
      </c>
      <c r="DD6" s="36">
        <f t="shared" si="11"/>
        <v>87.28</v>
      </c>
      <c r="DE6" s="36">
        <f t="shared" si="11"/>
        <v>87.41</v>
      </c>
      <c r="DF6" s="36">
        <f t="shared" si="11"/>
        <v>87.08</v>
      </c>
      <c r="DG6" s="35" t="str">
        <f>IF(DG7="","",IF(DG7="-","【-】","【"&amp;SUBSTITUTE(TEXT(DG7,"#,##0.00"),"-","△")&amp;"】"))</f>
        <v>【89.80】</v>
      </c>
      <c r="DH6" s="36">
        <f>IF(DH7="",NA(),DH7)</f>
        <v>50.83</v>
      </c>
      <c r="DI6" s="36">
        <f t="shared" ref="DI6:DQ6" si="12">IF(DI7="",NA(),DI7)</f>
        <v>51.85</v>
      </c>
      <c r="DJ6" s="36">
        <f t="shared" si="12"/>
        <v>53.17</v>
      </c>
      <c r="DK6" s="36">
        <f t="shared" si="12"/>
        <v>47.75</v>
      </c>
      <c r="DL6" s="36">
        <f t="shared" si="12"/>
        <v>48.67</v>
      </c>
      <c r="DM6" s="36">
        <f t="shared" si="12"/>
        <v>46.27</v>
      </c>
      <c r="DN6" s="36">
        <f t="shared" si="12"/>
        <v>46.88</v>
      </c>
      <c r="DO6" s="36">
        <f t="shared" si="12"/>
        <v>46.94</v>
      </c>
      <c r="DP6" s="36">
        <f t="shared" si="12"/>
        <v>47.62</v>
      </c>
      <c r="DQ6" s="36">
        <f t="shared" si="12"/>
        <v>48.55</v>
      </c>
      <c r="DR6" s="35" t="str">
        <f>IF(DR7="","",IF(DR7="-","【-】","【"&amp;SUBSTITUTE(TEXT(DR7,"#,##0.00"),"-","△")&amp;"】"))</f>
        <v>【49.59】</v>
      </c>
      <c r="DS6" s="35">
        <f>IF(DS7="",NA(),DS7)</f>
        <v>0</v>
      </c>
      <c r="DT6" s="36">
        <f t="shared" ref="DT6:EB6" si="13">IF(DT7="",NA(),DT7)</f>
        <v>11.08</v>
      </c>
      <c r="DU6" s="36">
        <f t="shared" si="13"/>
        <v>19.420000000000002</v>
      </c>
      <c r="DV6" s="36">
        <f t="shared" si="13"/>
        <v>27.58</v>
      </c>
      <c r="DW6" s="36">
        <f t="shared" si="13"/>
        <v>25.86</v>
      </c>
      <c r="DX6" s="36">
        <f t="shared" si="13"/>
        <v>10.93</v>
      </c>
      <c r="DY6" s="36">
        <f t="shared" si="13"/>
        <v>13.39</v>
      </c>
      <c r="DZ6" s="36">
        <f t="shared" si="13"/>
        <v>14.48</v>
      </c>
      <c r="EA6" s="36">
        <f t="shared" si="13"/>
        <v>16.27</v>
      </c>
      <c r="EB6" s="36">
        <f t="shared" si="13"/>
        <v>17.11</v>
      </c>
      <c r="EC6" s="35" t="str">
        <f>IF(EC7="","",IF(EC7="-","【-】","【"&amp;SUBSTITUTE(TEXT(EC7,"#,##0.00"),"-","△")&amp;"】"))</f>
        <v>【19.44】</v>
      </c>
      <c r="ED6" s="36">
        <f>IF(ED7="",NA(),ED7)</f>
        <v>0.44</v>
      </c>
      <c r="EE6" s="36">
        <f t="shared" ref="EE6:EM6" si="14">IF(EE7="",NA(),EE7)</f>
        <v>0.5</v>
      </c>
      <c r="EF6" s="36">
        <f t="shared" si="14"/>
        <v>0.03</v>
      </c>
      <c r="EG6" s="36">
        <f t="shared" si="14"/>
        <v>0.47</v>
      </c>
      <c r="EH6" s="36">
        <f t="shared" si="14"/>
        <v>0.3</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302082</v>
      </c>
      <c r="D7" s="38">
        <v>46</v>
      </c>
      <c r="E7" s="38">
        <v>1</v>
      </c>
      <c r="F7" s="38">
        <v>0</v>
      </c>
      <c r="G7" s="38">
        <v>1</v>
      </c>
      <c r="H7" s="38" t="s">
        <v>93</v>
      </c>
      <c r="I7" s="38" t="s">
        <v>94</v>
      </c>
      <c r="J7" s="38" t="s">
        <v>95</v>
      </c>
      <c r="K7" s="38" t="s">
        <v>96</v>
      </c>
      <c r="L7" s="38" t="s">
        <v>97</v>
      </c>
      <c r="M7" s="38" t="s">
        <v>98</v>
      </c>
      <c r="N7" s="39" t="s">
        <v>99</v>
      </c>
      <c r="O7" s="39">
        <v>57.74</v>
      </c>
      <c r="P7" s="39">
        <v>94.94</v>
      </c>
      <c r="Q7" s="39">
        <v>3050</v>
      </c>
      <c r="R7" s="39">
        <v>61813</v>
      </c>
      <c r="S7" s="39">
        <v>228.21</v>
      </c>
      <c r="T7" s="39">
        <v>270.86</v>
      </c>
      <c r="U7" s="39">
        <v>58392</v>
      </c>
      <c r="V7" s="39">
        <v>143.66999999999999</v>
      </c>
      <c r="W7" s="39">
        <v>406.43</v>
      </c>
      <c r="X7" s="39">
        <v>111.19</v>
      </c>
      <c r="Y7" s="39">
        <v>103.69</v>
      </c>
      <c r="Z7" s="39">
        <v>109.94</v>
      </c>
      <c r="AA7" s="39">
        <v>107.65</v>
      </c>
      <c r="AB7" s="39">
        <v>103.83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422.58</v>
      </c>
      <c r="AU7" s="39">
        <v>529.91999999999996</v>
      </c>
      <c r="AV7" s="39">
        <v>495.6</v>
      </c>
      <c r="AW7" s="39">
        <v>357.64</v>
      </c>
      <c r="AX7" s="39">
        <v>328.74</v>
      </c>
      <c r="AY7" s="39">
        <v>346.59</v>
      </c>
      <c r="AZ7" s="39">
        <v>357.82</v>
      </c>
      <c r="BA7" s="39">
        <v>355.5</v>
      </c>
      <c r="BB7" s="39">
        <v>349.83</v>
      </c>
      <c r="BC7" s="39">
        <v>360.86</v>
      </c>
      <c r="BD7" s="39">
        <v>264.97000000000003</v>
      </c>
      <c r="BE7" s="39">
        <v>567.66999999999996</v>
      </c>
      <c r="BF7" s="39">
        <v>561.30999999999995</v>
      </c>
      <c r="BG7" s="39">
        <v>531.94000000000005</v>
      </c>
      <c r="BH7" s="39">
        <v>680.35</v>
      </c>
      <c r="BI7" s="39">
        <v>666.48</v>
      </c>
      <c r="BJ7" s="39">
        <v>312.02999999999997</v>
      </c>
      <c r="BK7" s="39">
        <v>307.45999999999998</v>
      </c>
      <c r="BL7" s="39">
        <v>312.58</v>
      </c>
      <c r="BM7" s="39">
        <v>314.87</v>
      </c>
      <c r="BN7" s="39">
        <v>309.27999999999997</v>
      </c>
      <c r="BO7" s="39">
        <v>266.61</v>
      </c>
      <c r="BP7" s="39">
        <v>103.06</v>
      </c>
      <c r="BQ7" s="39">
        <v>100.66</v>
      </c>
      <c r="BR7" s="39">
        <v>104.58</v>
      </c>
      <c r="BS7" s="39">
        <v>98.88</v>
      </c>
      <c r="BT7" s="39">
        <v>97.3</v>
      </c>
      <c r="BU7" s="39">
        <v>105.71</v>
      </c>
      <c r="BV7" s="39">
        <v>106.01</v>
      </c>
      <c r="BW7" s="39">
        <v>104.57</v>
      </c>
      <c r="BX7" s="39">
        <v>103.54</v>
      </c>
      <c r="BY7" s="39">
        <v>103.32</v>
      </c>
      <c r="BZ7" s="39">
        <v>103.24</v>
      </c>
      <c r="CA7" s="39">
        <v>156.35</v>
      </c>
      <c r="CB7" s="39">
        <v>160.22999999999999</v>
      </c>
      <c r="CC7" s="39">
        <v>154.47999999999999</v>
      </c>
      <c r="CD7" s="39">
        <v>163.98</v>
      </c>
      <c r="CE7" s="39">
        <v>166.68</v>
      </c>
      <c r="CF7" s="39">
        <v>162.15</v>
      </c>
      <c r="CG7" s="39">
        <v>162.24</v>
      </c>
      <c r="CH7" s="39">
        <v>165.47</v>
      </c>
      <c r="CI7" s="39">
        <v>167.46</v>
      </c>
      <c r="CJ7" s="39">
        <v>168.56</v>
      </c>
      <c r="CK7" s="39">
        <v>168.38</v>
      </c>
      <c r="CL7" s="39">
        <v>42.58</v>
      </c>
      <c r="CM7" s="39">
        <v>42.03</v>
      </c>
      <c r="CN7" s="39">
        <v>41.66</v>
      </c>
      <c r="CO7" s="39">
        <v>40.5</v>
      </c>
      <c r="CP7" s="39">
        <v>39.64</v>
      </c>
      <c r="CQ7" s="39">
        <v>59.34</v>
      </c>
      <c r="CR7" s="39">
        <v>59.11</v>
      </c>
      <c r="CS7" s="39">
        <v>59.74</v>
      </c>
      <c r="CT7" s="39">
        <v>59.46</v>
      </c>
      <c r="CU7" s="39">
        <v>59.51</v>
      </c>
      <c r="CV7" s="39">
        <v>60</v>
      </c>
      <c r="CW7" s="39">
        <v>81.900000000000006</v>
      </c>
      <c r="CX7" s="39">
        <v>82.47</v>
      </c>
      <c r="CY7" s="39">
        <v>82.68</v>
      </c>
      <c r="CZ7" s="39">
        <v>82.99</v>
      </c>
      <c r="DA7" s="39">
        <v>83.23</v>
      </c>
      <c r="DB7" s="39">
        <v>87.74</v>
      </c>
      <c r="DC7" s="39">
        <v>87.91</v>
      </c>
      <c r="DD7" s="39">
        <v>87.28</v>
      </c>
      <c r="DE7" s="39">
        <v>87.41</v>
      </c>
      <c r="DF7" s="39">
        <v>87.08</v>
      </c>
      <c r="DG7" s="39">
        <v>89.8</v>
      </c>
      <c r="DH7" s="39">
        <v>50.83</v>
      </c>
      <c r="DI7" s="39">
        <v>51.85</v>
      </c>
      <c r="DJ7" s="39">
        <v>53.17</v>
      </c>
      <c r="DK7" s="39">
        <v>47.75</v>
      </c>
      <c r="DL7" s="39">
        <v>48.67</v>
      </c>
      <c r="DM7" s="39">
        <v>46.27</v>
      </c>
      <c r="DN7" s="39">
        <v>46.88</v>
      </c>
      <c r="DO7" s="39">
        <v>46.94</v>
      </c>
      <c r="DP7" s="39">
        <v>47.62</v>
      </c>
      <c r="DQ7" s="39">
        <v>48.55</v>
      </c>
      <c r="DR7" s="39">
        <v>49.59</v>
      </c>
      <c r="DS7" s="39">
        <v>0</v>
      </c>
      <c r="DT7" s="39">
        <v>11.08</v>
      </c>
      <c r="DU7" s="39">
        <v>19.420000000000002</v>
      </c>
      <c r="DV7" s="39">
        <v>27.58</v>
      </c>
      <c r="DW7" s="39">
        <v>25.86</v>
      </c>
      <c r="DX7" s="39">
        <v>10.93</v>
      </c>
      <c r="DY7" s="39">
        <v>13.39</v>
      </c>
      <c r="DZ7" s="39">
        <v>14.48</v>
      </c>
      <c r="EA7" s="39">
        <v>16.27</v>
      </c>
      <c r="EB7" s="39">
        <v>17.11</v>
      </c>
      <c r="EC7" s="39">
        <v>19.440000000000001</v>
      </c>
      <c r="ED7" s="39">
        <v>0.44</v>
      </c>
      <c r="EE7" s="39">
        <v>0.5</v>
      </c>
      <c r="EF7" s="39">
        <v>0.03</v>
      </c>
      <c r="EG7" s="39">
        <v>0.47</v>
      </c>
      <c r="EH7" s="39">
        <v>0.3</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2021-02-05T05:36:54Z</cp:lastPrinted>
  <dcterms:created xsi:type="dcterms:W3CDTF">2020-12-04T02:12:37Z</dcterms:created>
  <dcterms:modified xsi:type="dcterms:W3CDTF">2021-02-05T05:36:55Z</dcterms:modified>
  <cp:category/>
</cp:coreProperties>
</file>