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04財政班\公営企業チーム（091013以降）\◆公営企業チーム共通◆\43 経営比較分析表\令和02年度\210108_【本調査】経営比較分析表の分析等について（依頼）\03団体回答\04 有田市\"/>
    </mc:Choice>
  </mc:AlternateContent>
  <workbookProtection workbookAlgorithmName="SHA-512" workbookHashValue="3qKwaZsbvmLQhLYLpg5gm3+9BFbSu0MdI6CcU/nV13ZiuETT4wo+of8f3rF/PhEn3V0/FCOiKA4a58L98Ymlpw==" workbookSaltValue="OA48KworYRN7v/6Bxkxh/g=="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W10" i="4" s="1"/>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BB8" i="4"/>
  <c r="AL8" i="4"/>
  <c r="P8" i="4"/>
  <c r="I8" i="4"/>
</calcChain>
</file>

<file path=xl/sharedStrings.xml><?xml version="1.0" encoding="utf-8"?>
<sst xmlns="http://schemas.openxmlformats.org/spreadsheetml/2006/main" count="236" uniqueCount="119">
  <si>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</si>
  <si>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</si>
  <si>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</si>
  <si>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</si>
  <si>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</si>
  <si>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</si>
  <si>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</si>
  <si>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</si>
  <si>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</si>
  <si>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</si>
  <si>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</si>
  <si>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</si>
  <si>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</si>
  <si>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</si>
  <si>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</si>
  <si>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</si>
  <si>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</si>
  <si>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</si>
  <si>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</si>
  <si>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</si>
  <si>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</si>
  <si>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</si>
  <si>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</si>
  <si>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</si>
  <si>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</si>
  <si>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</si>
  <si>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</si>
  <si>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</si>
  <si>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</si>
  <si>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</si>
  <si>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</si>
  <si>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</si>
  <si>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</si>
  <si>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</si>
  <si>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</si>
  <si>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</si>
  <si>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</si>
  <si>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</si>
  <si>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</si>
  <si>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</si>
  <si>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</si>
  <si>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</si>
  <si>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</si>
  <si>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</si>
  <si>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</si>
  <si>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</si>
  <si>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</si>
  <si>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</si>
  <si>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</si>
  <si>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</si>
  <si>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</si>
  <si>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</si>
  <si>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</si>
  <si>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</si>
  <si>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</si>
  <si>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</si>
  <si>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</si>
  <si>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</si>
  <si>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</si>
  <si>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</si>
  <si>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</si>
  <si>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</si>
  <si>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</si>
  <si>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</si>
  <si>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</si>
  <si>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</si>
  <si>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</si>
  <si>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</si>
  <si>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</si>
  <si>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</si>
  <si>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</si>
  <si>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</si>
  <si>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</si>
  <si>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</si>
  <si>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</si>
  <si>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</si>
  <si>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</si>
  <si>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</si>
  <si>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</si>
  <si>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</si>
  <si>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</si>
  <si>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</si>
  <si>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</si>
  <si>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</si>
  <si>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</si>
  <si>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</si>
  <si>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</si>
  <si>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</si>
  <si>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</si>
  <si>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</si>
  <si>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</si>
  <si>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</si>
  <si>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</si>
  <si>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</si>
  <si>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</si>
  <si>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</si>
  <si>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</si>
  <si>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有田市</t>
  </si>
  <si>
    <t>法非適用</t>
  </si>
  <si>
    <t>下水道事業</t>
  </si>
  <si>
    <t>漁業集落排水</t>
  </si>
  <si>
    <t>H2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</si>
  <si>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</si>
  <si>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</si>
  <si>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</si>
  <si>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</si>
  <si>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</si>
  <si>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</si>
  <si>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</si>
  <si>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</si>
  <si>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</si>
  <si>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</si>
  <si>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</si>
  <si>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</si>
  <si>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</si>
  <si>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</si>
  <si>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xml:space="preserve">
　当該施設は比較的新しいが、今後、全体の改修が必要となってくる。また人口減少や節水型社会の進行等により、利用率および水需要の低下や水質の変化等が見込まれる。
　このことから、更なる費用削減や更新投資等に充てる財源の確保等、健全経営を継続するための改善点を洗い出し分析する必要がある。　</t>
  </si>
  <si>
    <t xml:space="preserve">
　供用開始後約１５年経過している。当面管路の更新は必要ないが、管路経年率を踏まえながら順次、更新していかなければならない。</t>
    <rPh sb="7" eb="8">
      <t>ヤク</t>
    </rPh>
    <phoneticPr fontId="4"/>
  </si>
  <si>
    <r>
      <t>　本市下水道事業（漁業集落排水）は、⑤経費回収率からもわかるように汚水処理に要する経費を下水道使用料で賄えず、一般会計からの繰入金に頼らざるを得ない状況である。今後、使用料の改定や維持管理費の削減等により経費回収率を改善させる必要がある。
　①収益的収支比率については、</t>
    </r>
    <r>
      <rPr>
        <sz val="11"/>
        <color rgb="FFFF0000"/>
        <rFont val="ＭＳ ゴシック"/>
        <family val="3"/>
        <charset val="128"/>
      </rPr>
      <t>前年と比較してわずかに増加しているが、これは、総収益が年々減少している中、総費用が前年度より減少したためである。引き続き、</t>
    </r>
    <r>
      <rPr>
        <sz val="11"/>
        <color theme="1"/>
        <rFont val="ＭＳ ゴシック"/>
        <family val="3"/>
        <charset val="128"/>
      </rPr>
      <t>収益確保のため、使用料の改定や維持管理費の削減等の経営改善が必要と考える。
　⑥汚水処理原価については、</t>
    </r>
    <r>
      <rPr>
        <sz val="11"/>
        <color rgb="FFFF0000"/>
        <rFont val="ＭＳ ゴシック"/>
        <family val="3"/>
        <charset val="128"/>
      </rPr>
      <t>前年に比べ維持管理費が減少したが、それ以上に有収水量が減少し、前年に比べて微増となっている。</t>
    </r>
    <r>
      <rPr>
        <sz val="11"/>
        <color theme="1"/>
        <rFont val="ＭＳ ゴシック"/>
        <family val="3"/>
        <charset val="128"/>
      </rPr>
      <t>また、類似団体と比較して高騰している理由として、⑦施設利用率からもわかるように、処理能力に対する処理水量が少ないことが考えられる。</t>
    </r>
    <r>
      <rPr>
        <sz val="11"/>
        <color rgb="FFFF0000"/>
        <rFont val="ＭＳ ゴシック"/>
        <family val="3"/>
        <charset val="128"/>
      </rPr>
      <t>引き続き</t>
    </r>
    <r>
      <rPr>
        <sz val="11"/>
        <color theme="1"/>
        <rFont val="ＭＳ ゴシック"/>
        <family val="3"/>
        <charset val="128"/>
      </rPr>
      <t>接続率の向上による有収水量を増加させる取り組みが必要と考える。
　⑧水洗化率については、年々処理区域内人口は減少しているが、水洗便所設置済み人口の減少と比例しておらず、年度によって水洗化率が増加している年度もある。</t>
    </r>
    <r>
      <rPr>
        <sz val="11"/>
        <color rgb="FFFF0000"/>
        <rFont val="ＭＳ ゴシック"/>
        <family val="3"/>
        <charset val="128"/>
      </rPr>
      <t>引き続き</t>
    </r>
    <r>
      <rPr>
        <sz val="11"/>
        <color theme="1"/>
        <rFont val="ＭＳ ゴシック"/>
        <family val="3"/>
        <charset val="128"/>
      </rPr>
      <t>、施設未接続未加入者に対しての接続加入促進に取り組む必要がある。</t>
    </r>
    <rPh sb="1" eb="3">
      <t>ホンシ</t>
    </rPh>
    <rPh sb="3" eb="6">
      <t>ゲスイドウ</t>
    </rPh>
    <rPh sb="6" eb="8">
      <t>ジギョウ</t>
    </rPh>
    <rPh sb="9" eb="11">
      <t>ギョギョウ</t>
    </rPh>
    <rPh sb="11" eb="13">
      <t>シュウラク</t>
    </rPh>
    <rPh sb="13" eb="15">
      <t>ハイスイ</t>
    </rPh>
    <rPh sb="33" eb="35">
      <t>オスイ</t>
    </rPh>
    <rPh sb="35" eb="37">
      <t>ショリ</t>
    </rPh>
    <rPh sb="38" eb="39">
      <t>ヨウ</t>
    </rPh>
    <rPh sb="41" eb="43">
      <t>ケイヒ</t>
    </rPh>
    <rPh sb="44" eb="47">
      <t>ゲスイドウ</t>
    </rPh>
    <rPh sb="47" eb="50">
      <t>シヨウリョウ</t>
    </rPh>
    <rPh sb="51" eb="52">
      <t>マカナ</t>
    </rPh>
    <rPh sb="55" eb="57">
      <t>イッパン</t>
    </rPh>
    <rPh sb="57" eb="59">
      <t>カイケイ</t>
    </rPh>
    <rPh sb="62" eb="64">
      <t>クリイレ</t>
    </rPh>
    <rPh sb="64" eb="65">
      <t>キン</t>
    </rPh>
    <rPh sb="66" eb="67">
      <t>タヨ</t>
    </rPh>
    <rPh sb="71" eb="72">
      <t>エ</t>
    </rPh>
    <rPh sb="74" eb="76">
      <t>ジョウキョウ</t>
    </rPh>
    <rPh sb="80" eb="82">
      <t>コンゴ</t>
    </rPh>
    <rPh sb="83" eb="86">
      <t>シヨウリョウ</t>
    </rPh>
    <rPh sb="87" eb="89">
      <t>カイテイ</t>
    </rPh>
    <rPh sb="90" eb="92">
      <t>イジ</t>
    </rPh>
    <rPh sb="92" eb="95">
      <t>カンリヒ</t>
    </rPh>
    <rPh sb="96" eb="98">
      <t>サクゲン</t>
    </rPh>
    <rPh sb="98" eb="99">
      <t>トウ</t>
    </rPh>
    <rPh sb="102" eb="104">
      <t>ケイヒ</t>
    </rPh>
    <rPh sb="104" eb="106">
      <t>カイシュウ</t>
    </rPh>
    <rPh sb="106" eb="107">
      <t>リツ</t>
    </rPh>
    <rPh sb="108" eb="110">
      <t>カイゼン</t>
    </rPh>
    <rPh sb="113" eb="115">
      <t>ヒツヨウ</t>
    </rPh>
    <rPh sb="122" eb="125">
      <t>シュウエキテキ</t>
    </rPh>
    <rPh sb="125" eb="127">
      <t>シュウシ</t>
    </rPh>
    <rPh sb="127" eb="129">
      <t>ヒリツ</t>
    </rPh>
    <rPh sb="135" eb="137">
      <t>ゼンネン</t>
    </rPh>
    <rPh sb="138" eb="140">
      <t>ヒカク</t>
    </rPh>
    <rPh sb="146" eb="148">
      <t>ゾウカ</t>
    </rPh>
    <rPh sb="158" eb="161">
      <t>ソウシュウエキ</t>
    </rPh>
    <rPh sb="162" eb="164">
      <t>ネンネン</t>
    </rPh>
    <rPh sb="164" eb="166">
      <t>ゲンショウ</t>
    </rPh>
    <rPh sb="170" eb="171">
      <t>ナカ</t>
    </rPh>
    <rPh sb="172" eb="175">
      <t>ソウヒヨウ</t>
    </rPh>
    <rPh sb="176" eb="179">
      <t>ゼンネンド</t>
    </rPh>
    <rPh sb="181" eb="183">
      <t>ゲンショウ</t>
    </rPh>
    <rPh sb="191" eb="192">
      <t>ヒ</t>
    </rPh>
    <rPh sb="193" eb="194">
      <t>ツヅ</t>
    </rPh>
    <rPh sb="196" eb="198">
      <t>シュウエキ</t>
    </rPh>
    <rPh sb="198" eb="200">
      <t>カクホ</t>
    </rPh>
    <rPh sb="221" eb="223">
      <t>ケイエイ</t>
    </rPh>
    <rPh sb="223" eb="225">
      <t>カイゼン</t>
    </rPh>
    <rPh sb="226" eb="228">
      <t>ヒツヨウ</t>
    </rPh>
    <rPh sb="229" eb="230">
      <t>カンガ</t>
    </rPh>
    <rPh sb="236" eb="238">
      <t>オスイ</t>
    </rPh>
    <rPh sb="238" eb="240">
      <t>ショリ</t>
    </rPh>
    <rPh sb="240" eb="242">
      <t>ゲンカ</t>
    </rPh>
    <rPh sb="248" eb="250">
      <t>ゼンネン</t>
    </rPh>
    <rPh sb="251" eb="252">
      <t>クラ</t>
    </rPh>
    <rPh sb="253" eb="255">
      <t>イジ</t>
    </rPh>
    <rPh sb="255" eb="258">
      <t>カンリヒ</t>
    </rPh>
    <rPh sb="259" eb="261">
      <t>ゲンショウ</t>
    </rPh>
    <rPh sb="267" eb="269">
      <t>イジョウ</t>
    </rPh>
    <rPh sb="272" eb="274">
      <t>スイリョウ</t>
    </rPh>
    <rPh sb="275" eb="277">
      <t>ゲンショウ</t>
    </rPh>
    <rPh sb="279" eb="281">
      <t>ゼンネン</t>
    </rPh>
    <rPh sb="282" eb="283">
      <t>クラ</t>
    </rPh>
    <rPh sb="285" eb="287">
      <t>ビゾウ</t>
    </rPh>
    <rPh sb="297" eb="299">
      <t>ルイジ</t>
    </rPh>
    <rPh sb="299" eb="301">
      <t>ダンタイ</t>
    </rPh>
    <rPh sb="302" eb="304">
      <t>ヒカク</t>
    </rPh>
    <rPh sb="306" eb="308">
      <t>コウトウ</t>
    </rPh>
    <rPh sb="312" eb="314">
      <t>リユウ</t>
    </rPh>
    <rPh sb="319" eb="321">
      <t>シセツ</t>
    </rPh>
    <rPh sb="321" eb="324">
      <t>リヨウリツ</t>
    </rPh>
    <rPh sb="334" eb="336">
      <t>ショリ</t>
    </rPh>
    <rPh sb="336" eb="338">
      <t>ノウリョク</t>
    </rPh>
    <rPh sb="339" eb="340">
      <t>タイ</t>
    </rPh>
    <rPh sb="342" eb="344">
      <t>ショリ</t>
    </rPh>
    <rPh sb="344" eb="346">
      <t>スイリョウ</t>
    </rPh>
    <rPh sb="347" eb="348">
      <t>スク</t>
    </rPh>
    <rPh sb="353" eb="354">
      <t>カンガ</t>
    </rPh>
    <rPh sb="359" eb="360">
      <t>ヒ</t>
    </rPh>
    <rPh sb="361" eb="362">
      <t>ツヅ</t>
    </rPh>
    <rPh sb="363" eb="365">
      <t>セツゾク</t>
    </rPh>
    <rPh sb="365" eb="366">
      <t>リツ</t>
    </rPh>
    <rPh sb="367" eb="369">
      <t>コウジョウ</t>
    </rPh>
    <rPh sb="372" eb="376">
      <t>ユウシュウスイリョウ</t>
    </rPh>
    <rPh sb="377" eb="379">
      <t>ゾウカ</t>
    </rPh>
    <rPh sb="382" eb="383">
      <t>ト</t>
    </rPh>
    <rPh sb="384" eb="385">
      <t>ク</t>
    </rPh>
    <rPh sb="387" eb="389">
      <t>ヒツヨウ</t>
    </rPh>
    <rPh sb="390" eb="391">
      <t>カンガ</t>
    </rPh>
    <rPh sb="397" eb="400">
      <t>スイセンカ</t>
    </rPh>
    <rPh sb="400" eb="401">
      <t>リツ</t>
    </rPh>
    <rPh sb="407" eb="409">
      <t>ネンネン</t>
    </rPh>
    <rPh sb="409" eb="411">
      <t>ショリ</t>
    </rPh>
    <rPh sb="411" eb="414">
      <t>クイキナイ</t>
    </rPh>
    <rPh sb="414" eb="416">
      <t>ジンコウ</t>
    </rPh>
    <rPh sb="417" eb="419">
      <t>ゲンショウ</t>
    </rPh>
    <rPh sb="425" eb="427">
      <t>スイセン</t>
    </rPh>
    <rPh sb="427" eb="429">
      <t>ベンジョ</t>
    </rPh>
    <rPh sb="429" eb="431">
      <t>セッチ</t>
    </rPh>
    <rPh sb="431" eb="432">
      <t>ズ</t>
    </rPh>
    <rPh sb="433" eb="435">
      <t>ジンコウ</t>
    </rPh>
    <rPh sb="436" eb="438">
      <t>ゲンショウ</t>
    </rPh>
    <rPh sb="439" eb="441">
      <t>ヒレイ</t>
    </rPh>
    <rPh sb="447" eb="449">
      <t>ネンド</t>
    </rPh>
    <rPh sb="453" eb="456">
      <t>スイセンカ</t>
    </rPh>
    <rPh sb="456" eb="457">
      <t>リツ</t>
    </rPh>
    <rPh sb="458" eb="460">
      <t>ゾウカ</t>
    </rPh>
    <rPh sb="464" eb="466">
      <t>ネンド</t>
    </rPh>
    <rPh sb="470" eb="471">
      <t>ヒ</t>
    </rPh>
    <rPh sb="472" eb="473">
      <t>ツヅ</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</si>
</sst>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3E6-408B-82B8-5961A8BFE5A4}"/>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formatCode="#,##0.00;&quot;△&quot;#,##0.00;&quot;-&quot;">
                  <c:v>0.1</c:v>
                </c:pt>
                <c:pt idx="1">
                  <c:v>0</c:v>
                </c:pt>
                <c:pt idx="2">
                  <c:v>0</c:v>
                </c:pt>
                <c:pt idx="3" formatCode="#,##0.00;&quot;△&quot;#,##0.00;&quot;-&quot;">
                  <c:v>0.26</c:v>
                </c:pt>
                <c:pt idx="4" formatCode="#,##0.00;&quot;△&quot;#,##0.00;&quot;-&quot;">
                  <c:v>0.01</c:v>
                </c:pt>
              </c:numCache>
            </c:numRef>
          </c:val>
          <c:smooth val="0"/>
          <c:extLst>
            <c:ext xmlns:c16="http://schemas.microsoft.com/office/drawing/2014/chart" uri="{C3380CC4-5D6E-409C-BE32-E72D297353CC}">
              <c16:uniqueId val="{00000001-53E6-408B-82B8-5961A8BFE5A4}"/>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9.3699999999999992</c:v>
                </c:pt>
                <c:pt idx="1">
                  <c:v>8.9499999999999993</c:v>
                </c:pt>
                <c:pt idx="2">
                  <c:v>8.5299999999999994</c:v>
                </c:pt>
                <c:pt idx="3">
                  <c:v>8.25</c:v>
                </c:pt>
                <c:pt idx="4">
                  <c:v>8.25</c:v>
                </c:pt>
              </c:numCache>
            </c:numRef>
          </c:val>
          <c:extLst>
            <c:ext xmlns:c16="http://schemas.microsoft.com/office/drawing/2014/chart" uri="{C3380CC4-5D6E-409C-BE32-E72D297353CC}">
              <c16:uniqueId val="{00000000-EBFF-4AEA-9D33-7B9F7B97C05B}"/>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29.28</c:v>
                </c:pt>
                <c:pt idx="1">
                  <c:v>29.4</c:v>
                </c:pt>
                <c:pt idx="2">
                  <c:v>29.8</c:v>
                </c:pt>
                <c:pt idx="3">
                  <c:v>29.43</c:v>
                </c:pt>
                <c:pt idx="4">
                  <c:v>32.479999999999997</c:v>
                </c:pt>
              </c:numCache>
            </c:numRef>
          </c:val>
          <c:smooth val="0"/>
          <c:extLst>
            <c:ext xmlns:c16="http://schemas.microsoft.com/office/drawing/2014/chart" uri="{C3380CC4-5D6E-409C-BE32-E72D297353CC}">
              <c16:uniqueId val="{00000001-EBFF-4AEA-9D33-7B9F7B97C05B}"/>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66.28</c:v>
                </c:pt>
                <c:pt idx="1">
                  <c:v>67.58</c:v>
                </c:pt>
                <c:pt idx="2">
                  <c:v>64.17</c:v>
                </c:pt>
                <c:pt idx="3">
                  <c:v>61.37</c:v>
                </c:pt>
                <c:pt idx="4">
                  <c:v>64.36</c:v>
                </c:pt>
              </c:numCache>
            </c:numRef>
          </c:val>
          <c:extLst>
            <c:ext xmlns:c16="http://schemas.microsoft.com/office/drawing/2014/chart" uri="{C3380CC4-5D6E-409C-BE32-E72D297353CC}">
              <c16:uniqueId val="{00000000-BDDA-45FC-8A30-5B126EDD04FA}"/>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66.819999999999993</c:v>
                </c:pt>
                <c:pt idx="1">
                  <c:v>63.77</c:v>
                </c:pt>
                <c:pt idx="2">
                  <c:v>66.95</c:v>
                </c:pt>
                <c:pt idx="3">
                  <c:v>66.33</c:v>
                </c:pt>
                <c:pt idx="4">
                  <c:v>79.2</c:v>
                </c:pt>
              </c:numCache>
            </c:numRef>
          </c:val>
          <c:smooth val="0"/>
          <c:extLst>
            <c:ext xmlns:c16="http://schemas.microsoft.com/office/drawing/2014/chart" uri="{C3380CC4-5D6E-409C-BE32-E72D297353CC}">
              <c16:uniqueId val="{00000001-BDDA-45FC-8A30-5B126EDD04FA}"/>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75.58</c:v>
                </c:pt>
                <c:pt idx="1">
                  <c:v>74.98</c:v>
                </c:pt>
                <c:pt idx="2">
                  <c:v>75.180000000000007</c:v>
                </c:pt>
                <c:pt idx="3">
                  <c:v>72.010000000000005</c:v>
                </c:pt>
                <c:pt idx="4">
                  <c:v>72.31</c:v>
                </c:pt>
              </c:numCache>
            </c:numRef>
          </c:val>
          <c:extLst>
            <c:ext xmlns:c16="http://schemas.microsoft.com/office/drawing/2014/chart" uri="{C3380CC4-5D6E-409C-BE32-E72D297353CC}">
              <c16:uniqueId val="{00000000-D3C4-42E9-92E4-9D5EC4119A7B}"/>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3C4-42E9-92E4-9D5EC4119A7B}"/>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864-496E-BA16-818CC7F93EB1}"/>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864-496E-BA16-818CC7F93EB1}"/>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526-4EBE-8EF7-6BFFD9CAD174}"/>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526-4EBE-8EF7-6BFFD9CAD174}"/>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0D1-437A-8677-DAD2456E6DC3}"/>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0D1-437A-8677-DAD2456E6DC3}"/>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F19-4694-BE99-F5538D6F26F4}"/>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F19-4694-BE99-F5538D6F26F4}"/>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312-4915-8644-2F4C76AF4DED}"/>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1451.54</c:v>
                </c:pt>
                <c:pt idx="1">
                  <c:v>1700.42</c:v>
                </c:pt>
                <c:pt idx="2">
                  <c:v>1491.92</c:v>
                </c:pt>
                <c:pt idx="3">
                  <c:v>1756.26</c:v>
                </c:pt>
                <c:pt idx="4">
                  <c:v>998.42</c:v>
                </c:pt>
              </c:numCache>
            </c:numRef>
          </c:val>
          <c:smooth val="0"/>
          <c:extLst>
            <c:ext xmlns:c16="http://schemas.microsoft.com/office/drawing/2014/chart" uri="{C3380CC4-5D6E-409C-BE32-E72D297353CC}">
              <c16:uniqueId val="{00000001-4312-4915-8644-2F4C76AF4DED}"/>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18.11</c:v>
                </c:pt>
                <c:pt idx="1">
                  <c:v>17.25</c:v>
                </c:pt>
                <c:pt idx="2">
                  <c:v>16.53</c:v>
                </c:pt>
                <c:pt idx="3">
                  <c:v>13.5</c:v>
                </c:pt>
                <c:pt idx="4">
                  <c:v>14.46</c:v>
                </c:pt>
              </c:numCache>
            </c:numRef>
          </c:val>
          <c:extLst>
            <c:ext xmlns:c16="http://schemas.microsoft.com/office/drawing/2014/chart" uri="{C3380CC4-5D6E-409C-BE32-E72D297353CC}">
              <c16:uniqueId val="{00000000-E227-4A25-A8F9-BBB370356764}"/>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33.58</c:v>
                </c:pt>
                <c:pt idx="1">
                  <c:v>34.51</c:v>
                </c:pt>
                <c:pt idx="2">
                  <c:v>46.77</c:v>
                </c:pt>
                <c:pt idx="3">
                  <c:v>45.78</c:v>
                </c:pt>
                <c:pt idx="4">
                  <c:v>41.41</c:v>
                </c:pt>
              </c:numCache>
            </c:numRef>
          </c:val>
          <c:smooth val="0"/>
          <c:extLst>
            <c:ext xmlns:c16="http://schemas.microsoft.com/office/drawing/2014/chart" uri="{C3380CC4-5D6E-409C-BE32-E72D297353CC}">
              <c16:uniqueId val="{00000001-E227-4A25-A8F9-BBB370356764}"/>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686.24</c:v>
                </c:pt>
                <c:pt idx="1">
                  <c:v>724.7</c:v>
                </c:pt>
                <c:pt idx="2">
                  <c:v>753.86</c:v>
                </c:pt>
                <c:pt idx="3">
                  <c:v>911.33</c:v>
                </c:pt>
                <c:pt idx="4">
                  <c:v>937.46</c:v>
                </c:pt>
              </c:numCache>
            </c:numRef>
          </c:val>
          <c:extLst>
            <c:ext xmlns:c16="http://schemas.microsoft.com/office/drawing/2014/chart" uri="{C3380CC4-5D6E-409C-BE32-E72D297353CC}">
              <c16:uniqueId val="{00000000-BF8D-4C0E-8794-81C9AEFBE500}"/>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514.39</c:v>
                </c:pt>
                <c:pt idx="1">
                  <c:v>476.11</c:v>
                </c:pt>
                <c:pt idx="2">
                  <c:v>348.75</c:v>
                </c:pt>
                <c:pt idx="3">
                  <c:v>367.7</c:v>
                </c:pt>
                <c:pt idx="4">
                  <c:v>417.56</c:v>
                </c:pt>
              </c:numCache>
            </c:numRef>
          </c:val>
          <c:smooth val="0"/>
          <c:extLst>
            <c:ext xmlns:c16="http://schemas.microsoft.com/office/drawing/2014/chart" uri="{C3380CC4-5D6E-409C-BE32-E72D297353CC}">
              <c16:uniqueId val="{00000001-BF8D-4C0E-8794-81C9AEFBE500}"/>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【953.26】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【79.94】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【379.91】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69" zoomScaleNormal="69" workbookViewId="0">
      <selection activeCell="CC32" sqref="CC3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和歌山県　有田市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漁業集落排水</v>
      </c>
      <c r="Q8" s="49"/>
      <c r="R8" s="49"/>
      <c r="S8" s="49"/>
      <c r="T8" s="49"/>
      <c r="U8" s="49"/>
      <c r="V8" s="49"/>
      <c r="W8" s="49" t="str">
        <f>データ!L6</f>
        <v>H2</v>
      </c>
      <c r="X8" s="49"/>
      <c r="Y8" s="49"/>
      <c r="Z8" s="49"/>
      <c r="AA8" s="49"/>
      <c r="AB8" s="49"/>
      <c r="AC8" s="49"/>
      <c r="AD8" s="50" t="str">
        <f>データ!$M$6</f>
        <v>非設置</v>
      </c>
      <c r="AE8" s="50"/>
      <c r="AF8" s="50"/>
      <c r="AG8" s="50"/>
      <c r="AH8" s="50"/>
      <c r="AI8" s="50"/>
      <c r="AJ8" s="50"/>
      <c r="AK8" s="3"/>
      <c r="AL8" s="51">
        <f>データ!S6</f>
        <v>27736</v>
      </c>
      <c r="AM8" s="51"/>
      <c r="AN8" s="51"/>
      <c r="AO8" s="51"/>
      <c r="AP8" s="51"/>
      <c r="AQ8" s="51"/>
      <c r="AR8" s="51"/>
      <c r="AS8" s="51"/>
      <c r="AT8" s="46">
        <f>データ!T6</f>
        <v>36.83</v>
      </c>
      <c r="AU8" s="46"/>
      <c r="AV8" s="46"/>
      <c r="AW8" s="46"/>
      <c r="AX8" s="46"/>
      <c r="AY8" s="46"/>
      <c r="AZ8" s="46"/>
      <c r="BA8" s="46"/>
      <c r="BB8" s="46">
        <f>データ!U6</f>
        <v>753.08</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1.1000000000000001</v>
      </c>
      <c r="Q10" s="46"/>
      <c r="R10" s="46"/>
      <c r="S10" s="46"/>
      <c r="T10" s="46"/>
      <c r="U10" s="46"/>
      <c r="V10" s="46"/>
      <c r="W10" s="46">
        <f>データ!Q6</f>
        <v>99.5</v>
      </c>
      <c r="X10" s="46"/>
      <c r="Y10" s="46"/>
      <c r="Z10" s="46"/>
      <c r="AA10" s="46"/>
      <c r="AB10" s="46"/>
      <c r="AC10" s="46"/>
      <c r="AD10" s="51">
        <f>データ!R6</f>
        <v>2160</v>
      </c>
      <c r="AE10" s="51"/>
      <c r="AF10" s="51"/>
      <c r="AG10" s="51"/>
      <c r="AH10" s="51"/>
      <c r="AI10" s="51"/>
      <c r="AJ10" s="51"/>
      <c r="AK10" s="2"/>
      <c r="AL10" s="51">
        <f>データ!V6</f>
        <v>303</v>
      </c>
      <c r="AM10" s="51"/>
      <c r="AN10" s="51"/>
      <c r="AO10" s="51"/>
      <c r="AP10" s="51"/>
      <c r="AQ10" s="51"/>
      <c r="AR10" s="51"/>
      <c r="AS10" s="51"/>
      <c r="AT10" s="46">
        <f>データ!W6</f>
        <v>0.11</v>
      </c>
      <c r="AU10" s="46"/>
      <c r="AV10" s="46"/>
      <c r="AW10" s="46"/>
      <c r="AX10" s="46"/>
      <c r="AY10" s="46"/>
      <c r="AZ10" s="46"/>
      <c r="BA10" s="46"/>
      <c r="BB10" s="46">
        <f>データ!X6</f>
        <v>2754.55</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118</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117</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116</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【953.26】</v>
      </c>
      <c r="I86" s="26" t="str">
        <f>データ!CA6</f>
        <v>【45.31】</v>
      </c>
      <c r="J86" s="26" t="str">
        <f>データ!CL6</f>
        <v>【379.91】</v>
      </c>
      <c r="K86" s="26" t="str">
        <f>データ!CW6</f>
        <v>【33.67】</v>
      </c>
      <c r="L86" s="26" t="str">
        <f>データ!DH6</f>
        <v>【79.94】</v>
      </c>
      <c r="M86" s="26" t="s">
        <v>43</v>
      </c>
      <c r="N86" s="26" t="s">
        <v>43</v>
      </c>
      <c r="O86" s="26" t="str">
        <f>データ!EO6</f>
        <v>【0.01】</v>
      </c>
    </row>
  </sheetData>
  <sheetProtection algorithmName="SHA-512" hashValue="UO76VCEB9yrrfoDyb95GTZApZSvxksqXZ1hbJ95oO9s00fE6ZjQ8gfPlx4EmiSeLqDzTSSAlEKPLqxY1gnhW2A==" saltValue="5cnuYkj+UDZF4q8NQKoJW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77" t="s">
        <v>53</v>
      </c>
      <c r="I3" s="78"/>
      <c r="J3" s="78"/>
      <c r="K3" s="78"/>
      <c r="L3" s="78"/>
      <c r="M3" s="78"/>
      <c r="N3" s="78"/>
      <c r="O3" s="78"/>
      <c r="P3" s="78"/>
      <c r="Q3" s="78"/>
      <c r="R3" s="78"/>
      <c r="S3" s="78"/>
      <c r="T3" s="78"/>
      <c r="U3" s="78"/>
      <c r="V3" s="78"/>
      <c r="W3" s="78"/>
      <c r="X3" s="79"/>
      <c r="Y3" s="83" t="s">
        <v>54</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55</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56</v>
      </c>
      <c r="B4" s="30"/>
      <c r="C4" s="30"/>
      <c r="D4" s="30"/>
      <c r="E4" s="30"/>
      <c r="F4" s="30"/>
      <c r="G4" s="30"/>
      <c r="H4" s="80"/>
      <c r="I4" s="81"/>
      <c r="J4" s="81"/>
      <c r="K4" s="81"/>
      <c r="L4" s="81"/>
      <c r="M4" s="81"/>
      <c r="N4" s="81"/>
      <c r="O4" s="81"/>
      <c r="P4" s="81"/>
      <c r="Q4" s="81"/>
      <c r="R4" s="81"/>
      <c r="S4" s="81"/>
      <c r="T4" s="81"/>
      <c r="U4" s="81"/>
      <c r="V4" s="81"/>
      <c r="W4" s="81"/>
      <c r="X4" s="82"/>
      <c r="Y4" s="76" t="s">
        <v>57</v>
      </c>
      <c r="Z4" s="76"/>
      <c r="AA4" s="76"/>
      <c r="AB4" s="76"/>
      <c r="AC4" s="76"/>
      <c r="AD4" s="76"/>
      <c r="AE4" s="76"/>
      <c r="AF4" s="76"/>
      <c r="AG4" s="76"/>
      <c r="AH4" s="76"/>
      <c r="AI4" s="76"/>
      <c r="AJ4" s="76" t="s">
        <v>58</v>
      </c>
      <c r="AK4" s="76"/>
      <c r="AL4" s="76"/>
      <c r="AM4" s="76"/>
      <c r="AN4" s="76"/>
      <c r="AO4" s="76"/>
      <c r="AP4" s="76"/>
      <c r="AQ4" s="76"/>
      <c r="AR4" s="76"/>
      <c r="AS4" s="76"/>
      <c r="AT4" s="76"/>
      <c r="AU4" s="76" t="s">
        <v>59</v>
      </c>
      <c r="AV4" s="76"/>
      <c r="AW4" s="76"/>
      <c r="AX4" s="76"/>
      <c r="AY4" s="76"/>
      <c r="AZ4" s="76"/>
      <c r="BA4" s="76"/>
      <c r="BB4" s="76"/>
      <c r="BC4" s="76"/>
      <c r="BD4" s="76"/>
      <c r="BE4" s="76"/>
      <c r="BF4" s="76" t="s">
        <v>60</v>
      </c>
      <c r="BG4" s="76"/>
      <c r="BH4" s="76"/>
      <c r="BI4" s="76"/>
      <c r="BJ4" s="76"/>
      <c r="BK4" s="76"/>
      <c r="BL4" s="76"/>
      <c r="BM4" s="76"/>
      <c r="BN4" s="76"/>
      <c r="BO4" s="76"/>
      <c r="BP4" s="76"/>
      <c r="BQ4" s="76" t="s">
        <v>61</v>
      </c>
      <c r="BR4" s="76"/>
      <c r="BS4" s="76"/>
      <c r="BT4" s="76"/>
      <c r="BU4" s="76"/>
      <c r="BV4" s="76"/>
      <c r="BW4" s="76"/>
      <c r="BX4" s="76"/>
      <c r="BY4" s="76"/>
      <c r="BZ4" s="76"/>
      <c r="CA4" s="76"/>
      <c r="CB4" s="76" t="s">
        <v>62</v>
      </c>
      <c r="CC4" s="76"/>
      <c r="CD4" s="76"/>
      <c r="CE4" s="76"/>
      <c r="CF4" s="76"/>
      <c r="CG4" s="76"/>
      <c r="CH4" s="76"/>
      <c r="CI4" s="76"/>
      <c r="CJ4" s="76"/>
      <c r="CK4" s="76"/>
      <c r="CL4" s="76"/>
      <c r="CM4" s="76" t="s">
        <v>63</v>
      </c>
      <c r="CN4" s="76"/>
      <c r="CO4" s="76"/>
      <c r="CP4" s="76"/>
      <c r="CQ4" s="76"/>
      <c r="CR4" s="76"/>
      <c r="CS4" s="76"/>
      <c r="CT4" s="76"/>
      <c r="CU4" s="76"/>
      <c r="CV4" s="76"/>
      <c r="CW4" s="76"/>
      <c r="CX4" s="76" t="s">
        <v>64</v>
      </c>
      <c r="CY4" s="76"/>
      <c r="CZ4" s="76"/>
      <c r="DA4" s="76"/>
      <c r="DB4" s="76"/>
      <c r="DC4" s="76"/>
      <c r="DD4" s="76"/>
      <c r="DE4" s="76"/>
      <c r="DF4" s="76"/>
      <c r="DG4" s="76"/>
      <c r="DH4" s="76"/>
      <c r="DI4" s="76" t="s">
        <v>65</v>
      </c>
      <c r="DJ4" s="76"/>
      <c r="DK4" s="76"/>
      <c r="DL4" s="76"/>
      <c r="DM4" s="76"/>
      <c r="DN4" s="76"/>
      <c r="DO4" s="76"/>
      <c r="DP4" s="76"/>
      <c r="DQ4" s="76"/>
      <c r="DR4" s="76"/>
      <c r="DS4" s="76"/>
      <c r="DT4" s="76" t="s">
        <v>66</v>
      </c>
      <c r="DU4" s="76"/>
      <c r="DV4" s="76"/>
      <c r="DW4" s="76"/>
      <c r="DX4" s="76"/>
      <c r="DY4" s="76"/>
      <c r="DZ4" s="76"/>
      <c r="EA4" s="76"/>
      <c r="EB4" s="76"/>
      <c r="EC4" s="76"/>
      <c r="ED4" s="76"/>
      <c r="EE4" s="76" t="s">
        <v>67</v>
      </c>
      <c r="EF4" s="76"/>
      <c r="EG4" s="76"/>
      <c r="EH4" s="76"/>
      <c r="EI4" s="76"/>
      <c r="EJ4" s="76"/>
      <c r="EK4" s="76"/>
      <c r="EL4" s="76"/>
      <c r="EM4" s="76"/>
      <c r="EN4" s="76"/>
      <c r="EO4" s="76"/>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2019</v>
      </c>
      <c r="C6" s="33">
        <f t="shared" ref="C6:X6" si="3">C7</f>
        <v>302040</v>
      </c>
      <c r="D6" s="33">
        <f t="shared" si="3"/>
        <v>47</v>
      </c>
      <c r="E6" s="33">
        <f t="shared" si="3"/>
        <v>17</v>
      </c>
      <c r="F6" s="33">
        <f t="shared" si="3"/>
        <v>6</v>
      </c>
      <c r="G6" s="33">
        <f t="shared" si="3"/>
        <v>0</v>
      </c>
      <c r="H6" s="33" t="str">
        <f t="shared" si="3"/>
        <v>和歌山県　有田市</v>
      </c>
      <c r="I6" s="33" t="str">
        <f t="shared" si="3"/>
        <v>法非適用</v>
      </c>
      <c r="J6" s="33" t="str">
        <f t="shared" si="3"/>
        <v>下水道事業</v>
      </c>
      <c r="K6" s="33" t="str">
        <f t="shared" si="3"/>
        <v>漁業集落排水</v>
      </c>
      <c r="L6" s="33" t="str">
        <f t="shared" si="3"/>
        <v>H2</v>
      </c>
      <c r="M6" s="33" t="str">
        <f t="shared" si="3"/>
        <v>非設置</v>
      </c>
      <c r="N6" s="34" t="str">
        <f t="shared" si="3"/>
        <v>-</v>
      </c>
      <c r="O6" s="34" t="str">
        <f t="shared" si="3"/>
        <v>該当数値なし</v>
      </c>
      <c r="P6" s="34">
        <f t="shared" si="3"/>
        <v>1.1000000000000001</v>
      </c>
      <c r="Q6" s="34">
        <f t="shared" si="3"/>
        <v>99.5</v>
      </c>
      <c r="R6" s="34">
        <f t="shared" si="3"/>
        <v>2160</v>
      </c>
      <c r="S6" s="34">
        <f t="shared" si="3"/>
        <v>27736</v>
      </c>
      <c r="T6" s="34">
        <f t="shared" si="3"/>
        <v>36.83</v>
      </c>
      <c r="U6" s="34">
        <f t="shared" si="3"/>
        <v>753.08</v>
      </c>
      <c r="V6" s="34">
        <f t="shared" si="3"/>
        <v>303</v>
      </c>
      <c r="W6" s="34">
        <f t="shared" si="3"/>
        <v>0.11</v>
      </c>
      <c r="X6" s="34">
        <f t="shared" si="3"/>
        <v>2754.55</v>
      </c>
      <c r="Y6" s="35">
        <f>IF(Y7="",NA(),Y7)</f>
        <v>75.58</v>
      </c>
      <c r="Z6" s="35">
        <f t="shared" ref="Z6:AH6" si="4">IF(Z7="",NA(),Z7)</f>
        <v>74.98</v>
      </c>
      <c r="AA6" s="35">
        <f t="shared" si="4"/>
        <v>75.180000000000007</v>
      </c>
      <c r="AB6" s="35">
        <f t="shared" si="4"/>
        <v>72.010000000000005</v>
      </c>
      <c r="AC6" s="35">
        <f t="shared" si="4"/>
        <v>72.31</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1451.54</v>
      </c>
      <c r="BL6" s="35">
        <f t="shared" si="7"/>
        <v>1700.42</v>
      </c>
      <c r="BM6" s="35">
        <f t="shared" si="7"/>
        <v>1491.92</v>
      </c>
      <c r="BN6" s="35">
        <f t="shared" si="7"/>
        <v>1756.26</v>
      </c>
      <c r="BO6" s="35">
        <f t="shared" si="7"/>
        <v>998.42</v>
      </c>
      <c r="BP6" s="34" t="str">
        <f>IF(BP7="","",IF(BP7="-","【-】","【"&amp;SUBSTITUTE(TEXT(BP7,"#,##0.00"),"-","△")&amp;"】"))</f>
        <v>【953.26】</v>
      </c>
      <c r="BQ6" s="35">
        <f>IF(BQ7="",NA(),BQ7)</f>
        <v>18.11</v>
      </c>
      <c r="BR6" s="35">
        <f t="shared" ref="BR6:BZ6" si="8">IF(BR7="",NA(),BR7)</f>
        <v>17.25</v>
      </c>
      <c r="BS6" s="35">
        <f t="shared" si="8"/>
        <v>16.53</v>
      </c>
      <c r="BT6" s="35">
        <f t="shared" si="8"/>
        <v>13.5</v>
      </c>
      <c r="BU6" s="35">
        <f t="shared" si="8"/>
        <v>14.46</v>
      </c>
      <c r="BV6" s="35">
        <f t="shared" si="8"/>
        <v>33.58</v>
      </c>
      <c r="BW6" s="35">
        <f t="shared" si="8"/>
        <v>34.51</v>
      </c>
      <c r="BX6" s="35">
        <f t="shared" si="8"/>
        <v>46.77</v>
      </c>
      <c r="BY6" s="35">
        <f t="shared" si="8"/>
        <v>45.78</v>
      </c>
      <c r="BZ6" s="35">
        <f t="shared" si="8"/>
        <v>41.41</v>
      </c>
      <c r="CA6" s="34" t="str">
        <f>IF(CA7="","",IF(CA7="-","【-】","【"&amp;SUBSTITUTE(TEXT(CA7,"#,##0.00"),"-","△")&amp;"】"))</f>
        <v>【45.31】</v>
      </c>
      <c r="CB6" s="35">
        <f>IF(CB7="",NA(),CB7)</f>
        <v>686.24</v>
      </c>
      <c r="CC6" s="35">
        <f t="shared" ref="CC6:CK6" si="9">IF(CC7="",NA(),CC7)</f>
        <v>724.7</v>
      </c>
      <c r="CD6" s="35">
        <f t="shared" si="9"/>
        <v>753.86</v>
      </c>
      <c r="CE6" s="35">
        <f t="shared" si="9"/>
        <v>911.33</v>
      </c>
      <c r="CF6" s="35">
        <f t="shared" si="9"/>
        <v>937.46</v>
      </c>
      <c r="CG6" s="35">
        <f t="shared" si="9"/>
        <v>514.39</v>
      </c>
      <c r="CH6" s="35">
        <f t="shared" si="9"/>
        <v>476.11</v>
      </c>
      <c r="CI6" s="35">
        <f t="shared" si="9"/>
        <v>348.75</v>
      </c>
      <c r="CJ6" s="35">
        <f t="shared" si="9"/>
        <v>367.7</v>
      </c>
      <c r="CK6" s="35">
        <f t="shared" si="9"/>
        <v>417.56</v>
      </c>
      <c r="CL6" s="34" t="str">
        <f>IF(CL7="","",IF(CL7="-","【-】","【"&amp;SUBSTITUTE(TEXT(CL7,"#,##0.00"),"-","△")&amp;"】"))</f>
        <v>【379.91】</v>
      </c>
      <c r="CM6" s="35">
        <f>IF(CM7="",NA(),CM7)</f>
        <v>9.3699999999999992</v>
      </c>
      <c r="CN6" s="35">
        <f t="shared" ref="CN6:CV6" si="10">IF(CN7="",NA(),CN7)</f>
        <v>8.9499999999999993</v>
      </c>
      <c r="CO6" s="35">
        <f t="shared" si="10"/>
        <v>8.5299999999999994</v>
      </c>
      <c r="CP6" s="35">
        <f t="shared" si="10"/>
        <v>8.25</v>
      </c>
      <c r="CQ6" s="35">
        <f t="shared" si="10"/>
        <v>8.25</v>
      </c>
      <c r="CR6" s="35">
        <f t="shared" si="10"/>
        <v>29.28</v>
      </c>
      <c r="CS6" s="35">
        <f t="shared" si="10"/>
        <v>29.4</v>
      </c>
      <c r="CT6" s="35">
        <f t="shared" si="10"/>
        <v>29.8</v>
      </c>
      <c r="CU6" s="35">
        <f t="shared" si="10"/>
        <v>29.43</v>
      </c>
      <c r="CV6" s="35">
        <f t="shared" si="10"/>
        <v>32.479999999999997</v>
      </c>
      <c r="CW6" s="34" t="str">
        <f>IF(CW7="","",IF(CW7="-","【-】","【"&amp;SUBSTITUTE(TEXT(CW7,"#,##0.00"),"-","△")&amp;"】"))</f>
        <v>【33.67】</v>
      </c>
      <c r="CX6" s="35">
        <f>IF(CX7="",NA(),CX7)</f>
        <v>66.28</v>
      </c>
      <c r="CY6" s="35">
        <f t="shared" ref="CY6:DG6" si="11">IF(CY7="",NA(),CY7)</f>
        <v>67.58</v>
      </c>
      <c r="CZ6" s="35">
        <f t="shared" si="11"/>
        <v>64.17</v>
      </c>
      <c r="DA6" s="35">
        <f t="shared" si="11"/>
        <v>61.37</v>
      </c>
      <c r="DB6" s="35">
        <f t="shared" si="11"/>
        <v>64.36</v>
      </c>
      <c r="DC6" s="35">
        <f t="shared" si="11"/>
        <v>66.819999999999993</v>
      </c>
      <c r="DD6" s="35">
        <f t="shared" si="11"/>
        <v>63.77</v>
      </c>
      <c r="DE6" s="35">
        <f t="shared" si="11"/>
        <v>66.95</v>
      </c>
      <c r="DF6" s="35">
        <f t="shared" si="11"/>
        <v>66.33</v>
      </c>
      <c r="DG6" s="35">
        <f t="shared" si="11"/>
        <v>79.2</v>
      </c>
      <c r="DH6" s="34" t="str">
        <f>IF(DH7="","",IF(DH7="-","【-】","【"&amp;SUBSTITUTE(TEXT(DH7,"#,##0.00"),"-","△")&amp;"】"))</f>
        <v>【79.94】</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v>
      </c>
      <c r="EK6" s="34">
        <f t="shared" si="14"/>
        <v>0</v>
      </c>
      <c r="EL6" s="34">
        <f t="shared" si="14"/>
        <v>0</v>
      </c>
      <c r="EM6" s="35">
        <f t="shared" si="14"/>
        <v>0.26</v>
      </c>
      <c r="EN6" s="35">
        <f t="shared" si="14"/>
        <v>0.01</v>
      </c>
      <c r="EO6" s="34" t="str">
        <f>IF(EO7="","",IF(EO7="-","【-】","【"&amp;SUBSTITUTE(TEXT(EO7,"#,##0.00"),"-","△")&amp;"】"))</f>
        <v>【0.01】</v>
      </c>
    </row>
    <row r="7" spans="1:145" s="36" customFormat="1" x14ac:dyDescent="0.15">
      <c r="A7" s="28"/>
      <c r="B7" s="37">
        <v>2019</v>
      </c>
      <c r="C7" s="37">
        <v>302040</v>
      </c>
      <c r="D7" s="37">
        <v>47</v>
      </c>
      <c r="E7" s="37">
        <v>17</v>
      </c>
      <c r="F7" s="37">
        <v>6</v>
      </c>
      <c r="G7" s="37">
        <v>0</v>
      </c>
      <c r="H7" s="37" t="s">
        <v>97</v>
      </c>
      <c r="I7" s="37" t="s">
        <v>98</v>
      </c>
      <c r="J7" s="37" t="s">
        <v>99</v>
      </c>
      <c r="K7" s="37" t="s">
        <v>100</v>
      </c>
      <c r="L7" s="37" t="s">
        <v>101</v>
      </c>
      <c r="M7" s="37" t="s">
        <v>102</v>
      </c>
      <c r="N7" s="38" t="s">
        <v>103</v>
      </c>
      <c r="O7" s="38" t="s">
        <v>104</v>
      </c>
      <c r="P7" s="38">
        <v>1.1000000000000001</v>
      </c>
      <c r="Q7" s="38">
        <v>99.5</v>
      </c>
      <c r="R7" s="38">
        <v>2160</v>
      </c>
      <c r="S7" s="38">
        <v>27736</v>
      </c>
      <c r="T7" s="38">
        <v>36.83</v>
      </c>
      <c r="U7" s="38">
        <v>753.08</v>
      </c>
      <c r="V7" s="38">
        <v>303</v>
      </c>
      <c r="W7" s="38">
        <v>0.11</v>
      </c>
      <c r="X7" s="38">
        <v>2754.55</v>
      </c>
      <c r="Y7" s="38">
        <v>75.58</v>
      </c>
      <c r="Z7" s="38">
        <v>74.98</v>
      </c>
      <c r="AA7" s="38">
        <v>75.180000000000007</v>
      </c>
      <c r="AB7" s="38">
        <v>72.010000000000005</v>
      </c>
      <c r="AC7" s="38">
        <v>72.31</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1451.54</v>
      </c>
      <c r="BL7" s="38">
        <v>1700.42</v>
      </c>
      <c r="BM7" s="38">
        <v>1491.92</v>
      </c>
      <c r="BN7" s="38">
        <v>1756.26</v>
      </c>
      <c r="BO7" s="38">
        <v>998.42</v>
      </c>
      <c r="BP7" s="38">
        <v>953.26</v>
      </c>
      <c r="BQ7" s="38">
        <v>18.11</v>
      </c>
      <c r="BR7" s="38">
        <v>17.25</v>
      </c>
      <c r="BS7" s="38">
        <v>16.53</v>
      </c>
      <c r="BT7" s="38">
        <v>13.5</v>
      </c>
      <c r="BU7" s="38">
        <v>14.46</v>
      </c>
      <c r="BV7" s="38">
        <v>33.58</v>
      </c>
      <c r="BW7" s="38">
        <v>34.51</v>
      </c>
      <c r="BX7" s="38">
        <v>46.77</v>
      </c>
      <c r="BY7" s="38">
        <v>45.78</v>
      </c>
      <c r="BZ7" s="38">
        <v>41.41</v>
      </c>
      <c r="CA7" s="38">
        <v>45.31</v>
      </c>
      <c r="CB7" s="38">
        <v>686.24</v>
      </c>
      <c r="CC7" s="38">
        <v>724.7</v>
      </c>
      <c r="CD7" s="38">
        <v>753.86</v>
      </c>
      <c r="CE7" s="38">
        <v>911.33</v>
      </c>
      <c r="CF7" s="38">
        <v>937.46</v>
      </c>
      <c r="CG7" s="38">
        <v>514.39</v>
      </c>
      <c r="CH7" s="38">
        <v>476.11</v>
      </c>
      <c r="CI7" s="38">
        <v>348.75</v>
      </c>
      <c r="CJ7" s="38">
        <v>367.7</v>
      </c>
      <c r="CK7" s="38">
        <v>417.56</v>
      </c>
      <c r="CL7" s="38">
        <v>379.91</v>
      </c>
      <c r="CM7" s="38">
        <v>9.3699999999999992</v>
      </c>
      <c r="CN7" s="38">
        <v>8.9499999999999993</v>
      </c>
      <c r="CO7" s="38">
        <v>8.5299999999999994</v>
      </c>
      <c r="CP7" s="38">
        <v>8.25</v>
      </c>
      <c r="CQ7" s="38">
        <v>8.25</v>
      </c>
      <c r="CR7" s="38">
        <v>29.28</v>
      </c>
      <c r="CS7" s="38">
        <v>29.4</v>
      </c>
      <c r="CT7" s="38">
        <v>29.8</v>
      </c>
      <c r="CU7" s="38">
        <v>29.43</v>
      </c>
      <c r="CV7" s="38">
        <v>32.479999999999997</v>
      </c>
      <c r="CW7" s="38">
        <v>33.67</v>
      </c>
      <c r="CX7" s="38">
        <v>66.28</v>
      </c>
      <c r="CY7" s="38">
        <v>67.58</v>
      </c>
      <c r="CZ7" s="38">
        <v>64.17</v>
      </c>
      <c r="DA7" s="38">
        <v>61.37</v>
      </c>
      <c r="DB7" s="38">
        <v>64.36</v>
      </c>
      <c r="DC7" s="38">
        <v>66.819999999999993</v>
      </c>
      <c r="DD7" s="38">
        <v>63.77</v>
      </c>
      <c r="DE7" s="38">
        <v>66.95</v>
      </c>
      <c r="DF7" s="38">
        <v>66.33</v>
      </c>
      <c r="DG7" s="38">
        <v>79.2</v>
      </c>
      <c r="DH7" s="38">
        <v>79.94</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v>
      </c>
      <c r="EK7" s="38">
        <v>0</v>
      </c>
      <c r="EL7" s="38">
        <v>0</v>
      </c>
      <c r="EM7" s="38">
        <v>0.26</v>
      </c>
      <c r="EN7" s="38">
        <v>0.01</v>
      </c>
      <c r="EO7" s="38">
        <v>0.01</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110</v>
      </c>
    </row>
    <row r="12" spans="1:145" x14ac:dyDescent="0.15">
      <c r="B12">
        <v>1</v>
      </c>
      <c r="C12">
        <v>1</v>
      </c>
      <c r="D12">
        <v>1</v>
      </c>
      <c r="E12">
        <v>1</v>
      </c>
      <c r="F12">
        <v>1</v>
      </c>
      <c r="G12" t="s">
        <v>111</v>
      </c>
    </row>
    <row r="13" spans="1:145" x14ac:dyDescent="0.15">
      <c r="B13" t="s">
        <v>112</v>
      </c>
      <c r="C13" t="s">
        <v>113</v>
      </c>
      <c r="D13" t="s">
        <v>113</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133019</cp:lastModifiedBy>
  <cp:lastPrinted>2021-02-05T04:44:56Z</cp:lastPrinted>
  <dcterms:created xsi:type="dcterms:W3CDTF">2020-12-04T03:11:42Z</dcterms:created>
  <dcterms:modified xsi:type="dcterms:W3CDTF">2021-02-05T04:44:56Z</dcterms:modified>
  <cp:category/>
</cp:coreProperties>
</file>