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財政班\公営企業チーム（091013以降）\◆公営企業チーム共通◆\43 経営比較分析表\令和02年度\210108_【本調査】経営比較分析表の分析等について（依頼）\03団体回答\04 有田市\"/>
    </mc:Choice>
  </mc:AlternateContent>
  <workbookProtection workbookAlgorithmName="SHA-512" workbookHashValue="hfvMRDTi6noRIgzhNeuUF2Cxrn2KlfVWJlc8y8ucj+JtCDdOZnYVCySoL5Ai/TBJQxP0t583P0EeVSV+yXMsWg==" workbookSaltValue="62eKaZoGsL4b2O7LYefXJ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<sst xmlns="http://schemas.openxmlformats.org/spreadsheetml/2006/main" count="228" uniqueCount="113">
  <si>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</si>
  <si>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</si>
  <si>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</si>
  <si>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</si>
  <si>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</si>
  <si>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</si>
  <si>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</si>
  <si>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</si>
  <si>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</si>
  <si>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</si>
  <si>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</si>
  <si>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</si>
  <si>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</si>
  <si>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</si>
  <si>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</si>
  <si>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</si>
  <si>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</si>
  <si>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</si>
  <si>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</si>
  <si>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</si>
  <si>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</si>
  <si>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</si>
  <si>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</si>
  <si>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</si>
  <si>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</si>
  <si>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</si>
  <si>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</si>
  <si>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</si>
  <si>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</si>
  <si>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</si>
  <si>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</si>
  <si>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</si>
  <si>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</si>
  <si>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</si>
  <si>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</si>
  <si>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</si>
  <si>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</si>
  <si>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</si>
  <si>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</si>
  <si>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</si>
  <si>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</si>
  <si>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</si>
  <si>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</si>
  <si>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</si>
  <si>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</si>
  <si>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</si>
  <si>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</si>
  <si>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</si>
  <si>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</si>
  <si>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</si>
  <si>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</si>
  <si>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</si>
  <si>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</si>
  <si>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</si>
  <si>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</si>
  <si>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</si>
  <si>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</si>
  <si>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</si>
  <si>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</si>
  <si>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</si>
  <si>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</si>
  <si>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</si>
  <si>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</si>
  <si>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</si>
  <si>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</si>
  <si>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</si>
  <si>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</si>
  <si>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</si>
  <si>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</si>
  <si>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</si>
  <si>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</si>
  <si>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</si>
  <si>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</si>
  <si>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</si>
  <si>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</si>
  <si>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</si>
  <si>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</si>
  <si>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</si>
  <si>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</si>
  <si>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</si>
  <si>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</si>
  <si>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</si>
  <si>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</si>
  <si>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</si>
  <si>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</si>
  <si>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</si>
  <si>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</si>
  <si>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</si>
  <si>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</si>
  <si>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</si>
  <si>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</si>
  <si>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</si>
  <si>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</si>
  <si>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有田市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</si>
  <si>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</si>
  <si>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</si>
  <si>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</si>
  <si>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</si>
  <si>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</si>
  <si>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</si>
  <si>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</si>
  <si>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</si>
  <si>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</si>
  <si>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</si>
  <si>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</si>
  <si>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</si>
  <si>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</si>
  <si>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</si>
  <si>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</si>
  <si>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</si>
  <si>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の状況は、人口減少により有収水量は減少傾向にあるものの、検針業務や料金徴収業務等を民間委託し、人員削減や事務の効率化に取り組み、それらの効果によって水道事業経営を維持してきた。また、平成29年度の水道料金の値上げで経常収支が安定したことにより、交付金や企業債を利用しながら、本市の課題となっていた管路更新率の改善に着手し、令和元年度も、管路更新率の大幅なアップが図られた。
　今後も、世代間の負担の公平性の観点から、健全性を損なわない範囲での企業債の活用を図り、料金や企業債以外の財源確保にも取り組み、基幹管路の更新・耐震化を着実に実施しながら、施設の更新にも着手できるよう努めていく。</t>
    <rPh sb="42" eb="43">
      <t>トウ</t>
    </rPh>
    <rPh sb="94" eb="96">
      <t>ヘイセイ</t>
    </rPh>
    <rPh sb="98" eb="100">
      <t>ネンド</t>
    </rPh>
    <rPh sb="101" eb="103">
      <t>スイドウ</t>
    </rPh>
    <rPh sb="103" eb="105">
      <t>リョウキン</t>
    </rPh>
    <rPh sb="106" eb="108">
      <t>ネア</t>
    </rPh>
    <rPh sb="110" eb="112">
      <t>ケイジョウ</t>
    </rPh>
    <rPh sb="112" eb="114">
      <t>シュウシ</t>
    </rPh>
    <rPh sb="115" eb="117">
      <t>アンテイ</t>
    </rPh>
    <rPh sb="125" eb="128">
      <t>コウフキン</t>
    </rPh>
    <rPh sb="129" eb="131">
      <t>キギョウ</t>
    </rPh>
    <rPh sb="131" eb="132">
      <t>サイ</t>
    </rPh>
    <rPh sb="133" eb="135">
      <t>リヨウ</t>
    </rPh>
    <rPh sb="157" eb="159">
      <t>カイゼン</t>
    </rPh>
    <rPh sb="160" eb="162">
      <t>チャクシュ</t>
    </rPh>
    <rPh sb="164" eb="167">
      <t>レイ</t>
    </rPh>
    <rPh sb="167" eb="169">
      <t>ネンド</t>
    </rPh>
    <rPh sb="171" eb="173">
      <t>カンロ</t>
    </rPh>
    <rPh sb="173" eb="175">
      <t>コウシン</t>
    </rPh>
    <rPh sb="175" eb="176">
      <t>リツ</t>
    </rPh>
    <rPh sb="177" eb="179">
      <t>オオハバ</t>
    </rPh>
    <rPh sb="184" eb="185">
      <t>ハカ</t>
    </rPh>
    <rPh sb="191" eb="193">
      <t>コンゴ</t>
    </rPh>
    <rPh sb="195" eb="198">
      <t>セダイカン</t>
    </rPh>
    <rPh sb="211" eb="214">
      <t>ケンゼンセイ</t>
    </rPh>
    <rPh sb="215" eb="216">
      <t>ソコ</t>
    </rPh>
    <rPh sb="220" eb="222">
      <t>ハンイ</t>
    </rPh>
    <rPh sb="231" eb="232">
      <t>ハカ</t>
    </rPh>
    <rPh sb="234" eb="236">
      <t>リョウキン</t>
    </rPh>
    <rPh sb="237" eb="239">
      <t>キギョウ</t>
    </rPh>
    <rPh sb="239" eb="240">
      <t>サイ</t>
    </rPh>
    <rPh sb="240" eb="242">
      <t>イガイ</t>
    </rPh>
    <rPh sb="243" eb="245">
      <t>ザイゲン</t>
    </rPh>
    <rPh sb="245" eb="247">
      <t>カクホ</t>
    </rPh>
    <rPh sb="249" eb="250">
      <t>ト</t>
    </rPh>
    <rPh sb="251" eb="252">
      <t>ク</t>
    </rPh>
    <rPh sb="254" eb="256">
      <t>キカン</t>
    </rPh>
    <rPh sb="256" eb="258">
      <t>カンロ</t>
    </rPh>
    <rPh sb="259" eb="261">
      <t>コウシン</t>
    </rPh>
    <rPh sb="262" eb="265">
      <t>タイシンカ</t>
    </rPh>
    <rPh sb="266" eb="268">
      <t>チャクジツ</t>
    </rPh>
    <rPh sb="269" eb="271">
      <t>ジッシ</t>
    </rPh>
    <rPh sb="276" eb="278">
      <t>シセツ</t>
    </rPh>
    <rPh sb="279" eb="281">
      <t>コウシン</t>
    </rPh>
    <rPh sb="283" eb="285">
      <t>チャクシュ</t>
    </rPh>
    <phoneticPr fontId="4"/>
  </si>
  <si>
    <r>
      <t>【</t>
    </r>
    <r>
      <rPr>
        <b/>
        <sz val="10"/>
        <rFont val="ＭＳ ゴシック"/>
        <family val="3"/>
        <charset val="128"/>
      </rPr>
      <t>有形固定資産減価償却率</t>
    </r>
    <r>
      <rPr>
        <sz val="10"/>
        <rFont val="ＭＳ ゴシック"/>
        <family val="3"/>
        <charset val="128"/>
      </rPr>
      <t>】
　類似団体の水準よりやや低いが、年々上昇し、老朽化が進行している。今後、老朽化する河南浄水場等の施設整備が必要となってくるため、効率的な投資計画を立案して事業を実施していく必要がある。
【</t>
    </r>
    <r>
      <rPr>
        <b/>
        <sz val="10"/>
        <rFont val="ＭＳ ゴシック"/>
        <family val="3"/>
        <charset val="128"/>
      </rPr>
      <t>管路経年化率</t>
    </r>
    <r>
      <rPr>
        <sz val="10"/>
        <rFont val="ＭＳ ゴシック"/>
        <family val="3"/>
        <charset val="128"/>
      </rPr>
      <t>】
　計画的な管路更新により、令和元年度は、類似団体の平均値を下回った。しかしながら法定耐用年数を経過した管路を多く保有しており、昭和50年代に拡張した管路が更新期を迎えるため、今後も一定の経年化率が見込まれる。
【</t>
    </r>
    <r>
      <rPr>
        <b/>
        <sz val="10"/>
        <rFont val="ＭＳ ゴシック"/>
        <family val="3"/>
        <charset val="128"/>
      </rPr>
      <t>管路更新率</t>
    </r>
    <r>
      <rPr>
        <sz val="10"/>
        <rFont val="ＭＳ ゴシック"/>
        <family val="3"/>
        <charset val="128"/>
      </rPr>
      <t>】
　平成28年度までは類似団体の平均よりも低かったが、平成29年度から５か年計画で基幹管路の耐震化工事を進めており、令和元年度は類似団体の平均を大きく上回った。</t>
    </r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36" eb="39">
      <t>ロウキュウカ</t>
    </rPh>
    <rPh sb="40" eb="42">
      <t>シンコウ</t>
    </rPh>
    <rPh sb="60" eb="61">
      <t>トウ</t>
    </rPh>
    <rPh sb="91" eb="93">
      <t>ジギョウ</t>
    </rPh>
    <rPh sb="94" eb="96">
      <t>ジッシ</t>
    </rPh>
    <rPh sb="108" eb="110">
      <t>カンロ</t>
    </rPh>
    <rPh sb="110" eb="113">
      <t>ケイネンカ</t>
    </rPh>
    <rPh sb="113" eb="114">
      <t>リツ</t>
    </rPh>
    <rPh sb="117" eb="120">
      <t>ケイカクテキ</t>
    </rPh>
    <rPh sb="121" eb="123">
      <t>カンロ</t>
    </rPh>
    <rPh sb="123" eb="125">
      <t>コウシン</t>
    </rPh>
    <rPh sb="145" eb="146">
      <t>シタ</t>
    </rPh>
    <rPh sb="157" eb="158">
      <t>サダ</t>
    </rPh>
    <rPh sb="193" eb="195">
      <t>コウシン</t>
    </rPh>
    <rPh sb="203" eb="205">
      <t>コンゴ</t>
    </rPh>
    <rPh sb="206" eb="208">
      <t>イッテイ</t>
    </rPh>
    <rPh sb="209" eb="212">
      <t>ケイネンカ</t>
    </rPh>
    <rPh sb="212" eb="213">
      <t>リツ</t>
    </rPh>
    <rPh sb="214" eb="216">
      <t>ミコ</t>
    </rPh>
    <rPh sb="222" eb="224">
      <t>カンロ</t>
    </rPh>
    <rPh sb="224" eb="226">
      <t>コウシン</t>
    </rPh>
    <rPh sb="226" eb="227">
      <t>リツ</t>
    </rPh>
    <rPh sb="230" eb="232">
      <t>ヘイセイ</t>
    </rPh>
    <rPh sb="234" eb="236">
      <t>ネンド</t>
    </rPh>
    <rPh sb="249" eb="250">
      <t>ヒク</t>
    </rPh>
    <rPh sb="255" eb="257">
      <t>ヘイセイ</t>
    </rPh>
    <rPh sb="259" eb="261">
      <t>ネンド</t>
    </rPh>
    <rPh sb="265" eb="266">
      <t>ネン</t>
    </rPh>
    <rPh sb="266" eb="268">
      <t>ケイカク</t>
    </rPh>
    <rPh sb="269" eb="271">
      <t>キカン</t>
    </rPh>
    <rPh sb="271" eb="273">
      <t>カンロ</t>
    </rPh>
    <rPh sb="274" eb="277">
      <t>タイシンカ</t>
    </rPh>
    <rPh sb="277" eb="279">
      <t>コウジ</t>
    </rPh>
    <rPh sb="280" eb="281">
      <t>スス</t>
    </rPh>
    <rPh sb="300" eb="301">
      <t>オオ</t>
    </rPh>
    <rPh sb="303" eb="305">
      <t>ウワマワ</t>
    </rPh>
    <phoneticPr fontId="4"/>
  </si>
  <si>
    <r>
      <t>【</t>
    </r>
    <r>
      <rPr>
        <b/>
        <sz val="10"/>
        <rFont val="ＭＳ ゴシック"/>
        <family val="3"/>
        <charset val="128"/>
      </rPr>
      <t>経常収支比率</t>
    </r>
    <r>
      <rPr>
        <sz val="10"/>
        <rFont val="ＭＳ ゴシック"/>
        <family val="3"/>
        <charset val="128"/>
      </rPr>
      <t>】
　給水収益で維持管理費用などの経常経費が賄えており、類似団体の平均値より高い。これは平成29年度に水道料金を改定し値上げしたためである。
【</t>
    </r>
    <r>
      <rPr>
        <b/>
        <sz val="10"/>
        <rFont val="ＭＳ ゴシック"/>
        <family val="3"/>
        <charset val="128"/>
      </rPr>
      <t>流動比率</t>
    </r>
    <r>
      <rPr>
        <sz val="10"/>
        <rFont val="ＭＳ ゴシック"/>
        <family val="3"/>
        <charset val="128"/>
      </rPr>
      <t>】
　100%を超えており支払能力は維持できている。
【</t>
    </r>
    <r>
      <rPr>
        <b/>
        <sz val="10"/>
        <rFont val="ＭＳ ゴシック"/>
        <family val="3"/>
        <charset val="128"/>
      </rPr>
      <t>企業債残高対給水収益比率</t>
    </r>
    <r>
      <rPr>
        <sz val="10"/>
        <rFont val="ＭＳ ゴシック"/>
        <family val="3"/>
        <charset val="128"/>
      </rPr>
      <t>】
　令和元年度は、基幹管路更新事業の増加に伴い、新たに企業債の借り入れを行ったが、償還額が大きいため前年度に比べ、わずかに減少している。また類似団体の平均値よりも低い値となった。
【</t>
    </r>
    <r>
      <rPr>
        <b/>
        <sz val="10"/>
        <rFont val="ＭＳ ゴシック"/>
        <family val="3"/>
        <charset val="128"/>
      </rPr>
      <t>料金回収率</t>
    </r>
    <r>
      <rPr>
        <sz val="10"/>
        <rFont val="ＭＳ ゴシック"/>
        <family val="3"/>
        <charset val="128"/>
      </rPr>
      <t>】
　給水にかかる費用を近年は給水収益で賄うことができており、類似団体の平均を上回って推移している。これは平成29年度の水道料金値上げが主な要因である。
【</t>
    </r>
    <r>
      <rPr>
        <b/>
        <sz val="10"/>
        <rFont val="ＭＳ ゴシック"/>
        <family val="3"/>
        <charset val="128"/>
      </rPr>
      <t>給水原価</t>
    </r>
    <r>
      <rPr>
        <sz val="10"/>
        <rFont val="ＭＳ ゴシック"/>
        <family val="3"/>
        <charset val="128"/>
      </rPr>
      <t>】
　類似団体の平均よりも低い水準で推移している。今後も業務委託を継続するなど経費節減を図り、この水準を維持できるように努めていく。
【</t>
    </r>
    <r>
      <rPr>
        <b/>
        <sz val="10"/>
        <rFont val="ＭＳ ゴシック"/>
        <family val="3"/>
        <charset val="128"/>
      </rPr>
      <t>施設利用率</t>
    </r>
    <r>
      <rPr>
        <sz val="10"/>
        <rFont val="ＭＳ ゴシック"/>
        <family val="3"/>
        <charset val="128"/>
      </rPr>
      <t>】
　類似団体の平均値よりも高く、60%前半を維持しているが、今後、使用水量の減少により減少傾向が見込まれ､施設等の更新時には適正規模の検討が必要になる｡
【</t>
    </r>
    <r>
      <rPr>
        <b/>
        <sz val="10"/>
        <rFont val="ＭＳ ゴシック"/>
        <family val="3"/>
        <charset val="128"/>
      </rPr>
      <t>有収率</t>
    </r>
    <r>
      <rPr>
        <sz val="10"/>
        <rFont val="ＭＳ ゴシック"/>
        <family val="3"/>
        <charset val="128"/>
      </rPr>
      <t>】
 平成29年度以降は、配水管からの漏水等が起因となり大幅に下回っている。現在漏水調査や管路更新を行っており、漏水の抑制に努め、有収率低下の改善が必要である。</t>
    </r>
    <rPh sb="1" eb="3">
      <t>ケイジョウ</t>
    </rPh>
    <rPh sb="3" eb="5">
      <t>シュウシ</t>
    </rPh>
    <rPh sb="5" eb="7">
      <t>ヒリツ</t>
    </rPh>
    <rPh sb="24" eb="26">
      <t>ケイジョウ</t>
    </rPh>
    <rPh sb="45" eb="46">
      <t>タカ</t>
    </rPh>
    <rPh sb="66" eb="68">
      <t>ネア</t>
    </rPh>
    <rPh sb="79" eb="81">
      <t>リュウドウ</t>
    </rPh>
    <rPh sb="81" eb="83">
      <t>ヒリツ</t>
    </rPh>
    <rPh sb="91" eb="92">
      <t>コ</t>
    </rPh>
    <rPh sb="96" eb="98">
      <t>シハラ</t>
    </rPh>
    <rPh sb="98" eb="100">
      <t>ノウリョク</t>
    </rPh>
    <rPh sb="101" eb="103">
      <t>イジ</t>
    </rPh>
    <rPh sb="111" eb="113">
      <t>キギョウ</t>
    </rPh>
    <rPh sb="113" eb="114">
      <t>サイ</t>
    </rPh>
    <rPh sb="114" eb="116">
      <t>ザンダカ</t>
    </rPh>
    <rPh sb="116" eb="117">
      <t>タイ</t>
    </rPh>
    <rPh sb="117" eb="119">
      <t>キュウスイ</t>
    </rPh>
    <rPh sb="119" eb="121">
      <t>シュウエキ</t>
    </rPh>
    <rPh sb="121" eb="123">
      <t>ヒリツ</t>
    </rPh>
    <rPh sb="126" eb="129">
      <t>レイ</t>
    </rPh>
    <rPh sb="133" eb="135">
      <t>キカン</t>
    </rPh>
    <rPh sb="135" eb="137">
      <t>カンロ</t>
    </rPh>
    <rPh sb="137" eb="139">
      <t>コウシン</t>
    </rPh>
    <rPh sb="139" eb="141">
      <t>ジギョウ</t>
    </rPh>
    <rPh sb="142" eb="144">
      <t>ゾウカ</t>
    </rPh>
    <rPh sb="145" eb="146">
      <t>トモナ</t>
    </rPh>
    <rPh sb="148" eb="149">
      <t>アラ</t>
    </rPh>
    <rPh sb="151" eb="153">
      <t>キギョウ</t>
    </rPh>
    <rPh sb="153" eb="154">
      <t>サイ</t>
    </rPh>
    <rPh sb="155" eb="156">
      <t>カ</t>
    </rPh>
    <rPh sb="157" eb="158">
      <t>イ</t>
    </rPh>
    <rPh sb="160" eb="161">
      <t>オコナ</t>
    </rPh>
    <rPh sb="165" eb="167">
      <t>ショウカン</t>
    </rPh>
    <rPh sb="167" eb="168">
      <t>ガク</t>
    </rPh>
    <rPh sb="169" eb="170">
      <t>オオ</t>
    </rPh>
    <rPh sb="174" eb="177">
      <t>ゼンネンド</t>
    </rPh>
    <rPh sb="178" eb="179">
      <t>クラ</t>
    </rPh>
    <rPh sb="185" eb="187">
      <t>ゲンショウ</t>
    </rPh>
    <rPh sb="205" eb="206">
      <t>ヒク</t>
    </rPh>
    <rPh sb="207" eb="208">
      <t>ネ</t>
    </rPh>
    <rPh sb="215" eb="217">
      <t>リョウキン</t>
    </rPh>
    <rPh sb="217" eb="219">
      <t>カイシュウ</t>
    </rPh>
    <rPh sb="219" eb="220">
      <t>リツ</t>
    </rPh>
    <rPh sb="232" eb="234">
      <t>キンネン</t>
    </rPh>
    <rPh sb="251" eb="253">
      <t>ルイジ</t>
    </rPh>
    <rPh sb="253" eb="255">
      <t>ダンタイ</t>
    </rPh>
    <rPh sb="259" eb="261">
      <t>ウワマワ</t>
    </rPh>
    <rPh sb="263" eb="265">
      <t>スイイ</t>
    </rPh>
    <rPh sb="288" eb="289">
      <t>オモ</t>
    </rPh>
    <rPh sb="290" eb="292">
      <t>ヨウイン</t>
    </rPh>
    <rPh sb="298" eb="300">
      <t>キュウスイ</t>
    </rPh>
    <rPh sb="300" eb="302">
      <t>ゲンカ</t>
    </rPh>
    <rPh sb="307" eb="309">
      <t>ダンタイ</t>
    </rPh>
    <rPh sb="330" eb="332">
      <t>ギョウム</t>
    </rPh>
    <rPh sb="332" eb="334">
      <t>イタク</t>
    </rPh>
    <rPh sb="335" eb="337">
      <t>ケイゾク</t>
    </rPh>
    <rPh sb="341" eb="343">
      <t>ケイヒ</t>
    </rPh>
    <rPh sb="343" eb="345">
      <t>セツゲン</t>
    </rPh>
    <rPh sb="346" eb="347">
      <t>ハカ</t>
    </rPh>
    <rPh sb="351" eb="353">
      <t>スイジュン</t>
    </rPh>
    <rPh sb="354" eb="356">
      <t>イジ</t>
    </rPh>
    <rPh sb="362" eb="363">
      <t>ツト</t>
    </rPh>
    <rPh sb="370" eb="372">
      <t>シセツ</t>
    </rPh>
    <rPh sb="372" eb="375">
      <t>リヨウリツ</t>
    </rPh>
    <rPh sb="395" eb="397">
      <t>ゼンハン</t>
    </rPh>
    <rPh sb="398" eb="400">
      <t>イジ</t>
    </rPh>
    <rPh sb="406" eb="408">
      <t>コンゴ</t>
    </rPh>
    <rPh sb="424" eb="426">
      <t>ミコ</t>
    </rPh>
    <rPh sb="454" eb="455">
      <t>ユウ</t>
    </rPh>
    <rPh sb="455" eb="457">
      <t>シュウリツ</t>
    </rPh>
    <rPh sb="460" eb="462">
      <t>ヘイセイ</t>
    </rPh>
    <rPh sb="464" eb="466">
      <t>ネンド</t>
    </rPh>
    <rPh sb="466" eb="468">
      <t>イコウ</t>
    </rPh>
    <rPh sb="470" eb="473">
      <t>ハイスイカン</t>
    </rPh>
    <rPh sb="476" eb="478">
      <t>ロウスイ</t>
    </rPh>
    <rPh sb="478" eb="479">
      <t>トウ</t>
    </rPh>
    <rPh sb="480" eb="482">
      <t>キイン</t>
    </rPh>
    <rPh sb="485" eb="487">
      <t>オオハバ</t>
    </rPh>
    <rPh sb="488" eb="490">
      <t>シタマワ</t>
    </rPh>
    <rPh sb="495" eb="497">
      <t>ゲンザイ</t>
    </rPh>
    <rPh sb="497" eb="499">
      <t>ロウスイ</t>
    </rPh>
    <rPh sb="499" eb="501">
      <t>チョウサ</t>
    </rPh>
    <rPh sb="507" eb="508">
      <t>オコナ</t>
    </rPh>
    <rPh sb="513" eb="515">
      <t>ロウスイ</t>
    </rPh>
    <rPh sb="516" eb="518">
      <t>ヨクセイ</t>
    </rPh>
    <rPh sb="519" eb="520">
      <t>ツト</t>
    </rPh>
    <rPh sb="524" eb="525">
      <t>リツ</t>
    </rPh>
    <rPh sb="525" eb="527">
      <t>テイカ</t>
    </rPh>
    <rPh sb="528" eb="530">
      <t>カイゼン</t>
    </rPh>
    <rPh sb="531" eb="53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</si>
</sst>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6" fillId="0" borderId="9" xfId="0" applyFont="1" applyBorder="1" applyAlignment="1" applyProtection="1">
      <alignment vertical="top" wrapText="1"/>
      <protection locked="0"/>
    </xf>
    <xf numFmtId="0" fontId="16" fillId="0" borderId="0" xfId="0" applyFont="1" applyBorder="1" applyAlignment="1" applyProtection="1">
      <alignment vertical="top" wrapText="1"/>
      <protection locked="0"/>
    </xf>
    <xf numFmtId="0" fontId="16" fillId="0" borderId="10" xfId="0" applyFont="1" applyBorder="1" applyAlignment="1" applyProtection="1">
      <alignment vertical="top" wrapText="1"/>
      <protection locked="0"/>
    </xf>
    <xf numFmtId="0" fontId="16" fillId="0" borderId="11" xfId="0" applyFont="1" applyBorder="1" applyAlignment="1" applyProtection="1">
      <alignment vertical="top" wrapText="1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0" fontId="16" fillId="0" borderId="12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6" fillId="0" borderId="9" xfId="0" applyFont="1" applyBorder="1" applyAlignment="1" applyProtection="1">
      <alignment horizontal="left" vertical="top" wrapText="1" shrinkToFit="1"/>
      <protection locked="0"/>
    </xf>
    <xf numFmtId="0" fontId="16" fillId="0" borderId="0" xfId="0" applyFont="1" applyBorder="1" applyAlignment="1" applyProtection="1">
      <alignment horizontal="left" vertical="top" wrapText="1" shrinkToFit="1"/>
      <protection locked="0"/>
    </xf>
    <xf numFmtId="0" fontId="16" fillId="0" borderId="10" xfId="0" applyFont="1" applyBorder="1" applyAlignment="1" applyProtection="1">
      <alignment horizontal="left" vertical="top" wrapText="1" shrinkToFi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0.45</c:v>
                </c:pt>
                <c:pt idx="1">
                  <c:v>0.46</c:v>
                </c:pt>
                <c:pt idx="2">
                  <c:v>0.57999999999999996</c:v>
                </c:pt>
                <c:pt idx="3">
                  <c:v>0.9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C-431E-9302-E0FF65BA5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0.99</c:v>
                </c:pt>
                <c:pt idx="1">
                  <c:v>0.71</c:v>
                </c:pt>
                <c:pt idx="2">
                  <c:v>0.54</c:v>
                </c:pt>
                <c:pt idx="3">
                  <c:v>0.5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2C-431E-9302-E0FF65BA5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61.47</c:v>
                </c:pt>
                <c:pt idx="1">
                  <c:v>61.58</c:v>
                </c:pt>
                <c:pt idx="2">
                  <c:v>63.02</c:v>
                </c:pt>
                <c:pt idx="3">
                  <c:v>61.56</c:v>
                </c:pt>
                <c:pt idx="4">
                  <c:v>62.01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F-4814-B226-F1D12D241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54.77</c:v>
                </c:pt>
                <c:pt idx="1">
                  <c:v>54.92</c:v>
                </c:pt>
                <c:pt idx="2">
                  <c:v>55.63</c:v>
                </c:pt>
                <c:pt idx="3">
                  <c:v>55.03</c:v>
                </c:pt>
                <c:pt idx="4">
                  <c:v>55.14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4F-4814-B226-F1D12D241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83.77</c:v>
                </c:pt>
                <c:pt idx="1">
                  <c:v>83.18</c:v>
                </c:pt>
                <c:pt idx="2">
                  <c:v>80.02</c:v>
                </c:pt>
                <c:pt idx="3">
                  <c:v>79.52</c:v>
                </c:pt>
                <c:pt idx="4">
                  <c:v>76.72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3-4E5C-AB62-D0ECCF321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82.89</c:v>
                </c:pt>
                <c:pt idx="1">
                  <c:v>82.66</c:v>
                </c:pt>
                <c:pt idx="2">
                  <c:v>82.04</c:v>
                </c:pt>
                <c:pt idx="3">
                  <c:v>81.900000000000006</c:v>
                </c:pt>
                <c:pt idx="4">
                  <c:v>81.39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F3-4E5C-AB62-D0ECCF321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105.29</c:v>
                </c:pt>
                <c:pt idx="1">
                  <c:v>107.81</c:v>
                </c:pt>
                <c:pt idx="2">
                  <c:v>127.02</c:v>
                </c:pt>
                <c:pt idx="3">
                  <c:v>128.75</c:v>
                </c:pt>
                <c:pt idx="4">
                  <c:v>128.68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3-4759-A88B-CFA9F20E6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111.21</c:v>
                </c:pt>
                <c:pt idx="1">
                  <c:v>111.71</c:v>
                </c:pt>
                <c:pt idx="2">
                  <c:v>110.05</c:v>
                </c:pt>
                <c:pt idx="3">
                  <c:v>108.87</c:v>
                </c:pt>
                <c:pt idx="4">
                  <c:v>108.61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43-4759-A88B-CFA9F20E6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44.53</c:v>
                </c:pt>
                <c:pt idx="1">
                  <c:v>46.05</c:v>
                </c:pt>
                <c:pt idx="2">
                  <c:v>47.46</c:v>
                </c:pt>
                <c:pt idx="3">
                  <c:v>47.92</c:v>
                </c:pt>
                <c:pt idx="4">
                  <c:v>48.28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E-41B0-8CDF-095C25C09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47.46</c:v>
                </c:pt>
                <c:pt idx="1">
                  <c:v>48.49</c:v>
                </c:pt>
                <c:pt idx="2">
                  <c:v>48.05</c:v>
                </c:pt>
                <c:pt idx="3">
                  <c:v>48.87</c:v>
                </c:pt>
                <c:pt idx="4">
                  <c:v>49.92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0E-41B0-8CDF-095C25C09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15.49</c:v>
                </c:pt>
                <c:pt idx="1">
                  <c:v>15.56</c:v>
                </c:pt>
                <c:pt idx="2">
                  <c:v>16.62</c:v>
                </c:pt>
                <c:pt idx="3">
                  <c:v>17.93</c:v>
                </c:pt>
                <c:pt idx="4">
                  <c:v>16.149999999999999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5-42BA-8B3A-BCAD74171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9.7100000000000009</c:v>
                </c:pt>
                <c:pt idx="1">
                  <c:v>12.79</c:v>
                </c:pt>
                <c:pt idx="2">
                  <c:v>13.39</c:v>
                </c:pt>
                <c:pt idx="3">
                  <c:v>14.85</c:v>
                </c:pt>
                <c:pt idx="4">
                  <c:v>16.88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85-42BA-8B3A-BCAD74171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0-4441-AB41-D079406F6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1.93</c:v>
                </c:pt>
                <c:pt idx="1">
                  <c:v>1.72</c:v>
                </c:pt>
                <c:pt idx="2">
                  <c:v>2.64</c:v>
                </c:pt>
                <c:pt idx="3">
                  <c:v>3.16</c:v>
                </c:pt>
                <c:pt idx="4">
                  <c:v>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0-4441-AB41-D079406F6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262.24</c:v>
                </c:pt>
                <c:pt idx="1">
                  <c:v>209.82</c:v>
                </c:pt>
                <c:pt idx="2">
                  <c:v>239.23</c:v>
                </c:pt>
                <c:pt idx="3">
                  <c:v>228.62</c:v>
                </c:pt>
                <c:pt idx="4">
                  <c:v>278.7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0-421A-8E4E-AB5426E4A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391.54</c:v>
                </c:pt>
                <c:pt idx="1">
                  <c:v>384.34</c:v>
                </c:pt>
                <c:pt idx="2">
                  <c:v>359.47</c:v>
                </c:pt>
                <c:pt idx="3">
                  <c:v>369.69</c:v>
                </c:pt>
                <c:pt idx="4">
                  <c:v>379.08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A0-421A-8E4E-AB5426E4A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456.18</c:v>
                </c:pt>
                <c:pt idx="1">
                  <c:v>437.32</c:v>
                </c:pt>
                <c:pt idx="2">
                  <c:v>349.54</c:v>
                </c:pt>
                <c:pt idx="3">
                  <c:v>345.86</c:v>
                </c:pt>
                <c:pt idx="4">
                  <c:v>344.81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E-4CAE-B7CD-07E026241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386.97</c:v>
                </c:pt>
                <c:pt idx="1">
                  <c:v>380.58</c:v>
                </c:pt>
                <c:pt idx="2">
                  <c:v>401.79</c:v>
                </c:pt>
                <c:pt idx="3">
                  <c:v>402.99</c:v>
                </c:pt>
                <c:pt idx="4">
                  <c:v>398.98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6E-4CAE-B7CD-07E026241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104.47</c:v>
                </c:pt>
                <c:pt idx="1">
                  <c:v>106.8</c:v>
                </c:pt>
                <c:pt idx="2">
                  <c:v>126.77</c:v>
                </c:pt>
                <c:pt idx="3">
                  <c:v>128.18</c:v>
                </c:pt>
                <c:pt idx="4">
                  <c:v>127.33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6-4B66-8369-D8D7BD2D2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101.72</c:v>
                </c:pt>
                <c:pt idx="1">
                  <c:v>102.38</c:v>
                </c:pt>
                <c:pt idx="2">
                  <c:v>100.12</c:v>
                </c:pt>
                <c:pt idx="3">
                  <c:v>98.66</c:v>
                </c:pt>
                <c:pt idx="4">
                  <c:v>98.64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76-4B66-8369-D8D7BD2D2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98.34</c:v>
                </c:pt>
                <c:pt idx="1">
                  <c:v>96.24</c:v>
                </c:pt>
                <c:pt idx="2">
                  <c:v>97.66</c:v>
                </c:pt>
                <c:pt idx="3">
                  <c:v>98.63</c:v>
                </c:pt>
                <c:pt idx="4">
                  <c:v>99.51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6-445A-87E8-ECC149BD8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168.2</c:v>
                </c:pt>
                <c:pt idx="1">
                  <c:v>168.67</c:v>
                </c:pt>
                <c:pt idx="2">
                  <c:v>174.97</c:v>
                </c:pt>
                <c:pt idx="3">
                  <c:v>178.59</c:v>
                </c:pt>
                <c:pt idx="4">
                  <c:v>178.92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36-445A-87E8-ECC149BD8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C1" zoomScale="60" zoomScaleNormal="6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和歌山県　有田市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A6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27736</v>
      </c>
      <c r="AM8" s="61"/>
      <c r="AN8" s="61"/>
      <c r="AO8" s="61"/>
      <c r="AP8" s="61"/>
      <c r="AQ8" s="61"/>
      <c r="AR8" s="61"/>
      <c r="AS8" s="61"/>
      <c r="AT8" s="52">
        <f>データ!$S$6</f>
        <v>36.83</v>
      </c>
      <c r="AU8" s="53"/>
      <c r="AV8" s="53"/>
      <c r="AW8" s="53"/>
      <c r="AX8" s="53"/>
      <c r="AY8" s="53"/>
      <c r="AZ8" s="53"/>
      <c r="BA8" s="53"/>
      <c r="BB8" s="54">
        <f>データ!$T$6</f>
        <v>753.08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65.47</v>
      </c>
      <c r="J10" s="53"/>
      <c r="K10" s="53"/>
      <c r="L10" s="53"/>
      <c r="M10" s="53"/>
      <c r="N10" s="53"/>
      <c r="O10" s="64"/>
      <c r="P10" s="54">
        <f>データ!$P$6</f>
        <v>99.7</v>
      </c>
      <c r="Q10" s="54"/>
      <c r="R10" s="54"/>
      <c r="S10" s="54"/>
      <c r="T10" s="54"/>
      <c r="U10" s="54"/>
      <c r="V10" s="54"/>
      <c r="W10" s="61">
        <f>データ!$Q$6</f>
        <v>2552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27462</v>
      </c>
      <c r="AM10" s="61"/>
      <c r="AN10" s="61"/>
      <c r="AO10" s="61"/>
      <c r="AP10" s="61"/>
      <c r="AQ10" s="61"/>
      <c r="AR10" s="61"/>
      <c r="AS10" s="61"/>
      <c r="AT10" s="52">
        <f>データ!$V$6</f>
        <v>19.27</v>
      </c>
      <c r="AU10" s="53"/>
      <c r="AV10" s="53"/>
      <c r="AW10" s="53"/>
      <c r="AX10" s="53"/>
      <c r="AY10" s="53"/>
      <c r="AZ10" s="53"/>
      <c r="BA10" s="53"/>
      <c r="BB10" s="54">
        <f>データ!$W$6</f>
        <v>1425.12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87" t="s">
        <v>112</v>
      </c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9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87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9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87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9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87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9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87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9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87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9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87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9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87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9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87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9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87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9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87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9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87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9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87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9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87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9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87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9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87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9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87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9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87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9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7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9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7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9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87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9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87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9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87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9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87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9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87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9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87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9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87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9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87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9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87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9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90" t="s">
        <v>111</v>
      </c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2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90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2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90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2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90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2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90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2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90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2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90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2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90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2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90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2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90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2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90"/>
      <c r="BM57" s="91"/>
      <c r="BN57" s="91"/>
      <c r="BO57" s="91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9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90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90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2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90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2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90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2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90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2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90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2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110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YuxKths+yuYWH+Fw8n9JpS6i/vz+dbiWu/CAPHm3gcPZ94Vp61Bdl5eUbKTJbCIUzpCu87dErEml59Eg1KfIBw==" saltValue="1l0G7LlyTNoRhbT3CHcnC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94" t="s">
        <v>50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6"/>
      <c r="X3" s="100" t="s">
        <v>51</v>
      </c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 t="s">
        <v>52</v>
      </c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7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9"/>
      <c r="X4" s="93" t="s">
        <v>54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 t="s">
        <v>55</v>
      </c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 t="s">
        <v>56</v>
      </c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 t="s">
        <v>57</v>
      </c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 t="s">
        <v>58</v>
      </c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 t="s">
        <v>59</v>
      </c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 t="s">
        <v>60</v>
      </c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 t="s">
        <v>61</v>
      </c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 t="s">
        <v>62</v>
      </c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 t="s">
        <v>63</v>
      </c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 t="s">
        <v>64</v>
      </c>
      <c r="EE4" s="93"/>
      <c r="EF4" s="93"/>
      <c r="EG4" s="93"/>
      <c r="EH4" s="93"/>
      <c r="EI4" s="93"/>
      <c r="EJ4" s="93"/>
      <c r="EK4" s="93"/>
      <c r="EL4" s="93"/>
      <c r="EM4" s="93"/>
      <c r="EN4" s="93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302040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和歌山県　有田市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 t="str">
        <f t="shared" si="3"/>
        <v>非設置</v>
      </c>
      <c r="N6" s="35" t="str">
        <f t="shared" si="3"/>
        <v>-</v>
      </c>
      <c r="O6" s="35">
        <f t="shared" si="3"/>
        <v>65.47</v>
      </c>
      <c r="P6" s="35">
        <f t="shared" si="3"/>
        <v>99.7</v>
      </c>
      <c r="Q6" s="35">
        <f t="shared" si="3"/>
        <v>2552</v>
      </c>
      <c r="R6" s="35">
        <f t="shared" si="3"/>
        <v>27736</v>
      </c>
      <c r="S6" s="35">
        <f t="shared" si="3"/>
        <v>36.83</v>
      </c>
      <c r="T6" s="35">
        <f t="shared" si="3"/>
        <v>753.08</v>
      </c>
      <c r="U6" s="35">
        <f t="shared" si="3"/>
        <v>27462</v>
      </c>
      <c r="V6" s="35">
        <f t="shared" si="3"/>
        <v>19.27</v>
      </c>
      <c r="W6" s="35">
        <f t="shared" si="3"/>
        <v>1425.12</v>
      </c>
      <c r="X6" s="36">
        <f>IF(X7="",NA(),X7)</f>
        <v>105.29</v>
      </c>
      <c r="Y6" s="36">
        <f t="shared" ref="Y6:AG6" si="4">IF(Y7="",NA(),Y7)</f>
        <v>107.81</v>
      </c>
      <c r="Z6" s="36">
        <f t="shared" si="4"/>
        <v>127.02</v>
      </c>
      <c r="AA6" s="36">
        <f t="shared" si="4"/>
        <v>128.75</v>
      </c>
      <c r="AB6" s="36">
        <f t="shared" si="4"/>
        <v>128.68</v>
      </c>
      <c r="AC6" s="36">
        <f t="shared" si="4"/>
        <v>111.21</v>
      </c>
      <c r="AD6" s="36">
        <f t="shared" si="4"/>
        <v>111.71</v>
      </c>
      <c r="AE6" s="36">
        <f t="shared" si="4"/>
        <v>110.05</v>
      </c>
      <c r="AF6" s="36">
        <f t="shared" si="4"/>
        <v>108.87</v>
      </c>
      <c r="AG6" s="36">
        <f t="shared" si="4"/>
        <v>108.61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1.93</v>
      </c>
      <c r="AO6" s="36">
        <f t="shared" si="5"/>
        <v>1.72</v>
      </c>
      <c r="AP6" s="36">
        <f t="shared" si="5"/>
        <v>2.64</v>
      </c>
      <c r="AQ6" s="36">
        <f t="shared" si="5"/>
        <v>3.16</v>
      </c>
      <c r="AR6" s="36">
        <f t="shared" si="5"/>
        <v>3.59</v>
      </c>
      <c r="AS6" s="35" t="str">
        <f>IF(AS7="","",IF(AS7="-","【-】","【"&amp;SUBSTITUTE(TEXT(AS7,"#,##0.00"),"-","△")&amp;"】"))</f>
        <v>【1.08】</v>
      </c>
      <c r="AT6" s="36">
        <f>IF(AT7="",NA(),AT7)</f>
        <v>262.24</v>
      </c>
      <c r="AU6" s="36">
        <f t="shared" ref="AU6:BC6" si="6">IF(AU7="",NA(),AU7)</f>
        <v>209.82</v>
      </c>
      <c r="AV6" s="36">
        <f t="shared" si="6"/>
        <v>239.23</v>
      </c>
      <c r="AW6" s="36">
        <f t="shared" si="6"/>
        <v>228.62</v>
      </c>
      <c r="AX6" s="36">
        <f t="shared" si="6"/>
        <v>278.7</v>
      </c>
      <c r="AY6" s="36">
        <f t="shared" si="6"/>
        <v>391.54</v>
      </c>
      <c r="AZ6" s="36">
        <f t="shared" si="6"/>
        <v>384.34</v>
      </c>
      <c r="BA6" s="36">
        <f t="shared" si="6"/>
        <v>359.47</v>
      </c>
      <c r="BB6" s="36">
        <f t="shared" si="6"/>
        <v>369.69</v>
      </c>
      <c r="BC6" s="36">
        <f t="shared" si="6"/>
        <v>379.08</v>
      </c>
      <c r="BD6" s="35" t="str">
        <f>IF(BD7="","",IF(BD7="-","【-】","【"&amp;SUBSTITUTE(TEXT(BD7,"#,##0.00"),"-","△")&amp;"】"))</f>
        <v>【264.97】</v>
      </c>
      <c r="BE6" s="36">
        <f>IF(BE7="",NA(),BE7)</f>
        <v>456.18</v>
      </c>
      <c r="BF6" s="36">
        <f t="shared" ref="BF6:BN6" si="7">IF(BF7="",NA(),BF7)</f>
        <v>437.32</v>
      </c>
      <c r="BG6" s="36">
        <f t="shared" si="7"/>
        <v>349.54</v>
      </c>
      <c r="BH6" s="36">
        <f t="shared" si="7"/>
        <v>345.86</v>
      </c>
      <c r="BI6" s="36">
        <f t="shared" si="7"/>
        <v>344.81</v>
      </c>
      <c r="BJ6" s="36">
        <f t="shared" si="7"/>
        <v>386.97</v>
      </c>
      <c r="BK6" s="36">
        <f t="shared" si="7"/>
        <v>380.58</v>
      </c>
      <c r="BL6" s="36">
        <f t="shared" si="7"/>
        <v>401.79</v>
      </c>
      <c r="BM6" s="36">
        <f t="shared" si="7"/>
        <v>402.99</v>
      </c>
      <c r="BN6" s="36">
        <f t="shared" si="7"/>
        <v>398.98</v>
      </c>
      <c r="BO6" s="35" t="str">
        <f>IF(BO7="","",IF(BO7="-","【-】","【"&amp;SUBSTITUTE(TEXT(BO7,"#,##0.00"),"-","△")&amp;"】"))</f>
        <v>【266.61】</v>
      </c>
      <c r="BP6" s="36">
        <f>IF(BP7="",NA(),BP7)</f>
        <v>104.47</v>
      </c>
      <c r="BQ6" s="36">
        <f t="shared" ref="BQ6:BY6" si="8">IF(BQ7="",NA(),BQ7)</f>
        <v>106.8</v>
      </c>
      <c r="BR6" s="36">
        <f t="shared" si="8"/>
        <v>126.77</v>
      </c>
      <c r="BS6" s="36">
        <f t="shared" si="8"/>
        <v>128.18</v>
      </c>
      <c r="BT6" s="36">
        <f t="shared" si="8"/>
        <v>127.33</v>
      </c>
      <c r="BU6" s="36">
        <f t="shared" si="8"/>
        <v>101.72</v>
      </c>
      <c r="BV6" s="36">
        <f t="shared" si="8"/>
        <v>102.38</v>
      </c>
      <c r="BW6" s="36">
        <f t="shared" si="8"/>
        <v>100.12</v>
      </c>
      <c r="BX6" s="36">
        <f t="shared" si="8"/>
        <v>98.66</v>
      </c>
      <c r="BY6" s="36">
        <f t="shared" si="8"/>
        <v>98.64</v>
      </c>
      <c r="BZ6" s="35" t="str">
        <f>IF(BZ7="","",IF(BZ7="-","【-】","【"&amp;SUBSTITUTE(TEXT(BZ7,"#,##0.00"),"-","△")&amp;"】"))</f>
        <v>【103.24】</v>
      </c>
      <c r="CA6" s="36">
        <f>IF(CA7="",NA(),CA7)</f>
        <v>98.34</v>
      </c>
      <c r="CB6" s="36">
        <f t="shared" ref="CB6:CJ6" si="9">IF(CB7="",NA(),CB7)</f>
        <v>96.24</v>
      </c>
      <c r="CC6" s="36">
        <f t="shared" si="9"/>
        <v>97.66</v>
      </c>
      <c r="CD6" s="36">
        <f t="shared" si="9"/>
        <v>98.63</v>
      </c>
      <c r="CE6" s="36">
        <f t="shared" si="9"/>
        <v>99.51</v>
      </c>
      <c r="CF6" s="36">
        <f t="shared" si="9"/>
        <v>168.2</v>
      </c>
      <c r="CG6" s="36">
        <f t="shared" si="9"/>
        <v>168.67</v>
      </c>
      <c r="CH6" s="36">
        <f t="shared" si="9"/>
        <v>174.97</v>
      </c>
      <c r="CI6" s="36">
        <f t="shared" si="9"/>
        <v>178.59</v>
      </c>
      <c r="CJ6" s="36">
        <f t="shared" si="9"/>
        <v>178.92</v>
      </c>
      <c r="CK6" s="35" t="str">
        <f>IF(CK7="","",IF(CK7="-","【-】","【"&amp;SUBSTITUTE(TEXT(CK7,"#,##0.00"),"-","△")&amp;"】"))</f>
        <v>【168.38】</v>
      </c>
      <c r="CL6" s="36">
        <f>IF(CL7="",NA(),CL7)</f>
        <v>61.47</v>
      </c>
      <c r="CM6" s="36">
        <f t="shared" ref="CM6:CU6" si="10">IF(CM7="",NA(),CM7)</f>
        <v>61.58</v>
      </c>
      <c r="CN6" s="36">
        <f t="shared" si="10"/>
        <v>63.02</v>
      </c>
      <c r="CO6" s="36">
        <f t="shared" si="10"/>
        <v>61.56</v>
      </c>
      <c r="CP6" s="36">
        <f t="shared" si="10"/>
        <v>62.01</v>
      </c>
      <c r="CQ6" s="36">
        <f t="shared" si="10"/>
        <v>54.77</v>
      </c>
      <c r="CR6" s="36">
        <f t="shared" si="10"/>
        <v>54.92</v>
      </c>
      <c r="CS6" s="36">
        <f t="shared" si="10"/>
        <v>55.63</v>
      </c>
      <c r="CT6" s="36">
        <f t="shared" si="10"/>
        <v>55.03</v>
      </c>
      <c r="CU6" s="36">
        <f t="shared" si="10"/>
        <v>55.14</v>
      </c>
      <c r="CV6" s="35" t="str">
        <f>IF(CV7="","",IF(CV7="-","【-】","【"&amp;SUBSTITUTE(TEXT(CV7,"#,##0.00"),"-","△")&amp;"】"))</f>
        <v>【60.00】</v>
      </c>
      <c r="CW6" s="36">
        <f>IF(CW7="",NA(),CW7)</f>
        <v>83.77</v>
      </c>
      <c r="CX6" s="36">
        <f t="shared" ref="CX6:DF6" si="11">IF(CX7="",NA(),CX7)</f>
        <v>83.18</v>
      </c>
      <c r="CY6" s="36">
        <f t="shared" si="11"/>
        <v>80.02</v>
      </c>
      <c r="CZ6" s="36">
        <f t="shared" si="11"/>
        <v>79.52</v>
      </c>
      <c r="DA6" s="36">
        <f t="shared" si="11"/>
        <v>76.72</v>
      </c>
      <c r="DB6" s="36">
        <f t="shared" si="11"/>
        <v>82.89</v>
      </c>
      <c r="DC6" s="36">
        <f t="shared" si="11"/>
        <v>82.66</v>
      </c>
      <c r="DD6" s="36">
        <f t="shared" si="11"/>
        <v>82.04</v>
      </c>
      <c r="DE6" s="36">
        <f t="shared" si="11"/>
        <v>81.900000000000006</v>
      </c>
      <c r="DF6" s="36">
        <f t="shared" si="11"/>
        <v>81.39</v>
      </c>
      <c r="DG6" s="35" t="str">
        <f>IF(DG7="","",IF(DG7="-","【-】","【"&amp;SUBSTITUTE(TEXT(DG7,"#,##0.00"),"-","△")&amp;"】"))</f>
        <v>【89.80】</v>
      </c>
      <c r="DH6" s="36">
        <f>IF(DH7="",NA(),DH7)</f>
        <v>44.53</v>
      </c>
      <c r="DI6" s="36">
        <f t="shared" ref="DI6:DQ6" si="12">IF(DI7="",NA(),DI7)</f>
        <v>46.05</v>
      </c>
      <c r="DJ6" s="36">
        <f t="shared" si="12"/>
        <v>47.46</v>
      </c>
      <c r="DK6" s="36">
        <f t="shared" si="12"/>
        <v>47.92</v>
      </c>
      <c r="DL6" s="36">
        <f t="shared" si="12"/>
        <v>48.28</v>
      </c>
      <c r="DM6" s="36">
        <f t="shared" si="12"/>
        <v>47.46</v>
      </c>
      <c r="DN6" s="36">
        <f t="shared" si="12"/>
        <v>48.49</v>
      </c>
      <c r="DO6" s="36">
        <f t="shared" si="12"/>
        <v>48.05</v>
      </c>
      <c r="DP6" s="36">
        <f t="shared" si="12"/>
        <v>48.87</v>
      </c>
      <c r="DQ6" s="36">
        <f t="shared" si="12"/>
        <v>49.92</v>
      </c>
      <c r="DR6" s="35" t="str">
        <f>IF(DR7="","",IF(DR7="-","【-】","【"&amp;SUBSTITUTE(TEXT(DR7,"#,##0.00"),"-","△")&amp;"】"))</f>
        <v>【49.59】</v>
      </c>
      <c r="DS6" s="36">
        <f>IF(DS7="",NA(),DS7)</f>
        <v>15.49</v>
      </c>
      <c r="DT6" s="36">
        <f t="shared" ref="DT6:EB6" si="13">IF(DT7="",NA(),DT7)</f>
        <v>15.56</v>
      </c>
      <c r="DU6" s="36">
        <f t="shared" si="13"/>
        <v>16.62</v>
      </c>
      <c r="DV6" s="36">
        <f t="shared" si="13"/>
        <v>17.93</v>
      </c>
      <c r="DW6" s="36">
        <f t="shared" si="13"/>
        <v>16.149999999999999</v>
      </c>
      <c r="DX6" s="36">
        <f t="shared" si="13"/>
        <v>9.7100000000000009</v>
      </c>
      <c r="DY6" s="36">
        <f t="shared" si="13"/>
        <v>12.79</v>
      </c>
      <c r="DZ6" s="36">
        <f t="shared" si="13"/>
        <v>13.39</v>
      </c>
      <c r="EA6" s="36">
        <f t="shared" si="13"/>
        <v>14.85</v>
      </c>
      <c r="EB6" s="36">
        <f t="shared" si="13"/>
        <v>16.88</v>
      </c>
      <c r="EC6" s="35" t="str">
        <f>IF(EC7="","",IF(EC7="-","【-】","【"&amp;SUBSTITUTE(TEXT(EC7,"#,##0.00"),"-","△")&amp;"】"))</f>
        <v>【19.44】</v>
      </c>
      <c r="ED6" s="36">
        <f>IF(ED7="",NA(),ED7)</f>
        <v>0.45</v>
      </c>
      <c r="EE6" s="36">
        <f t="shared" ref="EE6:EM6" si="14">IF(EE7="",NA(),EE7)</f>
        <v>0.46</v>
      </c>
      <c r="EF6" s="36">
        <f t="shared" si="14"/>
        <v>0.57999999999999996</v>
      </c>
      <c r="EG6" s="36">
        <f t="shared" si="14"/>
        <v>0.9</v>
      </c>
      <c r="EH6" s="36">
        <f t="shared" si="14"/>
        <v>1.1000000000000001</v>
      </c>
      <c r="EI6" s="36">
        <f t="shared" si="14"/>
        <v>0.99</v>
      </c>
      <c r="EJ6" s="36">
        <f t="shared" si="14"/>
        <v>0.71</v>
      </c>
      <c r="EK6" s="36">
        <f t="shared" si="14"/>
        <v>0.54</v>
      </c>
      <c r="EL6" s="36">
        <f t="shared" si="14"/>
        <v>0.5</v>
      </c>
      <c r="EM6" s="36">
        <f t="shared" si="14"/>
        <v>0.52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302040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65.47</v>
      </c>
      <c r="P7" s="39">
        <v>99.7</v>
      </c>
      <c r="Q7" s="39">
        <v>2552</v>
      </c>
      <c r="R7" s="39">
        <v>27736</v>
      </c>
      <c r="S7" s="39">
        <v>36.83</v>
      </c>
      <c r="T7" s="39">
        <v>753.08</v>
      </c>
      <c r="U7" s="39">
        <v>27462</v>
      </c>
      <c r="V7" s="39">
        <v>19.27</v>
      </c>
      <c r="W7" s="39">
        <v>1425.12</v>
      </c>
      <c r="X7" s="39">
        <v>105.29</v>
      </c>
      <c r="Y7" s="39">
        <v>107.81</v>
      </c>
      <c r="Z7" s="39">
        <v>127.02</v>
      </c>
      <c r="AA7" s="39">
        <v>128.75</v>
      </c>
      <c r="AB7" s="39">
        <v>128.68</v>
      </c>
      <c r="AC7" s="39">
        <v>111.21</v>
      </c>
      <c r="AD7" s="39">
        <v>111.71</v>
      </c>
      <c r="AE7" s="39">
        <v>110.05</v>
      </c>
      <c r="AF7" s="39">
        <v>108.87</v>
      </c>
      <c r="AG7" s="39">
        <v>108.61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1.93</v>
      </c>
      <c r="AO7" s="39">
        <v>1.72</v>
      </c>
      <c r="AP7" s="39">
        <v>2.64</v>
      </c>
      <c r="AQ7" s="39">
        <v>3.16</v>
      </c>
      <c r="AR7" s="39">
        <v>3.59</v>
      </c>
      <c r="AS7" s="39">
        <v>1.08</v>
      </c>
      <c r="AT7" s="39">
        <v>262.24</v>
      </c>
      <c r="AU7" s="39">
        <v>209.82</v>
      </c>
      <c r="AV7" s="39">
        <v>239.23</v>
      </c>
      <c r="AW7" s="39">
        <v>228.62</v>
      </c>
      <c r="AX7" s="39">
        <v>278.7</v>
      </c>
      <c r="AY7" s="39">
        <v>391.54</v>
      </c>
      <c r="AZ7" s="39">
        <v>384.34</v>
      </c>
      <c r="BA7" s="39">
        <v>359.47</v>
      </c>
      <c r="BB7" s="39">
        <v>369.69</v>
      </c>
      <c r="BC7" s="39">
        <v>379.08</v>
      </c>
      <c r="BD7" s="39">
        <v>264.97000000000003</v>
      </c>
      <c r="BE7" s="39">
        <v>456.18</v>
      </c>
      <c r="BF7" s="39">
        <v>437.32</v>
      </c>
      <c r="BG7" s="39">
        <v>349.54</v>
      </c>
      <c r="BH7" s="39">
        <v>345.86</v>
      </c>
      <c r="BI7" s="39">
        <v>344.81</v>
      </c>
      <c r="BJ7" s="39">
        <v>386.97</v>
      </c>
      <c r="BK7" s="39">
        <v>380.58</v>
      </c>
      <c r="BL7" s="39">
        <v>401.79</v>
      </c>
      <c r="BM7" s="39">
        <v>402.99</v>
      </c>
      <c r="BN7" s="39">
        <v>398.98</v>
      </c>
      <c r="BO7" s="39">
        <v>266.61</v>
      </c>
      <c r="BP7" s="39">
        <v>104.47</v>
      </c>
      <c r="BQ7" s="39">
        <v>106.8</v>
      </c>
      <c r="BR7" s="39">
        <v>126.77</v>
      </c>
      <c r="BS7" s="39">
        <v>128.18</v>
      </c>
      <c r="BT7" s="39">
        <v>127.33</v>
      </c>
      <c r="BU7" s="39">
        <v>101.72</v>
      </c>
      <c r="BV7" s="39">
        <v>102.38</v>
      </c>
      <c r="BW7" s="39">
        <v>100.12</v>
      </c>
      <c r="BX7" s="39">
        <v>98.66</v>
      </c>
      <c r="BY7" s="39">
        <v>98.64</v>
      </c>
      <c r="BZ7" s="39">
        <v>103.24</v>
      </c>
      <c r="CA7" s="39">
        <v>98.34</v>
      </c>
      <c r="CB7" s="39">
        <v>96.24</v>
      </c>
      <c r="CC7" s="39">
        <v>97.66</v>
      </c>
      <c r="CD7" s="39">
        <v>98.63</v>
      </c>
      <c r="CE7" s="39">
        <v>99.51</v>
      </c>
      <c r="CF7" s="39">
        <v>168.2</v>
      </c>
      <c r="CG7" s="39">
        <v>168.67</v>
      </c>
      <c r="CH7" s="39">
        <v>174.97</v>
      </c>
      <c r="CI7" s="39">
        <v>178.59</v>
      </c>
      <c r="CJ7" s="39">
        <v>178.92</v>
      </c>
      <c r="CK7" s="39">
        <v>168.38</v>
      </c>
      <c r="CL7" s="39">
        <v>61.47</v>
      </c>
      <c r="CM7" s="39">
        <v>61.58</v>
      </c>
      <c r="CN7" s="39">
        <v>63.02</v>
      </c>
      <c r="CO7" s="39">
        <v>61.56</v>
      </c>
      <c r="CP7" s="39">
        <v>62.01</v>
      </c>
      <c r="CQ7" s="39">
        <v>54.77</v>
      </c>
      <c r="CR7" s="39">
        <v>54.92</v>
      </c>
      <c r="CS7" s="39">
        <v>55.63</v>
      </c>
      <c r="CT7" s="39">
        <v>55.03</v>
      </c>
      <c r="CU7" s="39">
        <v>55.14</v>
      </c>
      <c r="CV7" s="39">
        <v>60</v>
      </c>
      <c r="CW7" s="39">
        <v>83.77</v>
      </c>
      <c r="CX7" s="39">
        <v>83.18</v>
      </c>
      <c r="CY7" s="39">
        <v>80.02</v>
      </c>
      <c r="CZ7" s="39">
        <v>79.52</v>
      </c>
      <c r="DA7" s="39">
        <v>76.72</v>
      </c>
      <c r="DB7" s="39">
        <v>82.89</v>
      </c>
      <c r="DC7" s="39">
        <v>82.66</v>
      </c>
      <c r="DD7" s="39">
        <v>82.04</v>
      </c>
      <c r="DE7" s="39">
        <v>81.900000000000006</v>
      </c>
      <c r="DF7" s="39">
        <v>81.39</v>
      </c>
      <c r="DG7" s="39">
        <v>89.8</v>
      </c>
      <c r="DH7" s="39">
        <v>44.53</v>
      </c>
      <c r="DI7" s="39">
        <v>46.05</v>
      </c>
      <c r="DJ7" s="39">
        <v>47.46</v>
      </c>
      <c r="DK7" s="39">
        <v>47.92</v>
      </c>
      <c r="DL7" s="39">
        <v>48.28</v>
      </c>
      <c r="DM7" s="39">
        <v>47.46</v>
      </c>
      <c r="DN7" s="39">
        <v>48.49</v>
      </c>
      <c r="DO7" s="39">
        <v>48.05</v>
      </c>
      <c r="DP7" s="39">
        <v>48.87</v>
      </c>
      <c r="DQ7" s="39">
        <v>49.92</v>
      </c>
      <c r="DR7" s="39">
        <v>49.59</v>
      </c>
      <c r="DS7" s="39">
        <v>15.49</v>
      </c>
      <c r="DT7" s="39">
        <v>15.56</v>
      </c>
      <c r="DU7" s="39">
        <v>16.62</v>
      </c>
      <c r="DV7" s="39">
        <v>17.93</v>
      </c>
      <c r="DW7" s="39">
        <v>16.149999999999999</v>
      </c>
      <c r="DX7" s="39">
        <v>9.7100000000000009</v>
      </c>
      <c r="DY7" s="39">
        <v>12.79</v>
      </c>
      <c r="DZ7" s="39">
        <v>13.39</v>
      </c>
      <c r="EA7" s="39">
        <v>14.85</v>
      </c>
      <c r="EB7" s="39">
        <v>16.88</v>
      </c>
      <c r="EC7" s="39">
        <v>19.440000000000001</v>
      </c>
      <c r="ED7" s="39">
        <v>0.45</v>
      </c>
      <c r="EE7" s="39">
        <v>0.46</v>
      </c>
      <c r="EF7" s="39">
        <v>0.57999999999999996</v>
      </c>
      <c r="EG7" s="39">
        <v>0.9</v>
      </c>
      <c r="EH7" s="39">
        <v>1.1000000000000001</v>
      </c>
      <c r="EI7" s="39">
        <v>0.99</v>
      </c>
      <c r="EJ7" s="39">
        <v>0.71</v>
      </c>
      <c r="EK7" s="39">
        <v>0.54</v>
      </c>
      <c r="EL7" s="39">
        <v>0.5</v>
      </c>
      <c r="EM7" s="39">
        <v>0.52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133019</cp:lastModifiedBy>
  <cp:lastPrinted>2021-02-05T04:44:27Z</cp:lastPrinted>
  <dcterms:created xsi:type="dcterms:W3CDTF">2020-12-04T02:12:33Z</dcterms:created>
  <dcterms:modified xsi:type="dcterms:W3CDTF">2021-02-05T04:44:33Z</dcterms:modified>
  <cp:category/>
</cp:coreProperties>
</file>