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4財政班\公営企業チーム（091013以降）\◆公営企業チーム共通◆\43 経営比較分析表\令和02年度\210108_【本調査】経営比較分析表の分析等について（依頼）\03団体回答\01 和歌山市\"/>
    </mc:Choice>
  </mc:AlternateContent>
  <workbookProtection workbookAlgorithmName="SHA-512" workbookHashValue="MunSgAjeWdwrUoi+AnmnZKfmFkGKUFTiL93ZeK40Wo6L5+bSpQEOtAiOypNpj71LwMvhiwkrPsQ+vKRN0bk+cg==" workbookSaltValue="e7YM/ALZ119TmLwAIb2z8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<sst xmlns="http://schemas.openxmlformats.org/spreadsheetml/2006/main" count="236" uniqueCount="122">
  <si>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</si>
  <si>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</si>
  <si>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</si>
  <si>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</si>
  <si>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</si>
  <si>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</si>
  <si>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</si>
  <si>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</si>
  <si>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</si>
  <si>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</si>
  <si>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</si>
  <si>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</si>
  <si>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</si>
  <si>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</si>
  <si>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</si>
  <si>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</si>
  <si>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</si>
  <si>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</si>
  <si>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</si>
  <si>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</si>
  <si>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</si>
  <si>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</si>
  <si>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</si>
  <si>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</si>
  <si>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</si>
  <si>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</si>
  <si>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</si>
  <si>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</si>
  <si>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</si>
  <si>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</si>
  <si>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</si>
  <si>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</si>
  <si>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</si>
  <si>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</si>
  <si>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</si>
  <si>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</si>
  <si>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</si>
  <si>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</si>
  <si>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</si>
  <si>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</si>
  <si>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</si>
  <si>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</si>
  <si>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</si>
  <si>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</si>
  <si>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</si>
  <si>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</si>
  <si>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</si>
  <si>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</si>
  <si>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</si>
  <si>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</si>
  <si>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</si>
  <si>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</si>
  <si>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</si>
  <si>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</si>
  <si>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</si>
  <si>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</si>
  <si>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</si>
  <si>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</si>
  <si>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</si>
  <si>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</si>
  <si>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</si>
  <si>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</si>
  <si>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</si>
  <si>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</si>
  <si>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</si>
  <si>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</si>
  <si>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</si>
  <si>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</si>
  <si>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</si>
  <si>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</si>
  <si>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</si>
  <si>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</si>
  <si>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</si>
  <si>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</si>
  <si>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</si>
  <si>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</si>
  <si>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</si>
  <si>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</si>
  <si>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</si>
  <si>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</si>
  <si>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</si>
  <si>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</si>
  <si>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</si>
  <si>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</si>
  <si>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</si>
  <si>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</si>
  <si>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</si>
  <si>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</si>
  <si>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</si>
  <si>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</si>
  <si>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</si>
  <si>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</si>
  <si>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</si>
  <si>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</si>
  <si>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</si>
  <si>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</si>
  <si>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</si>
  <si>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</si>
  <si>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和歌山市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</si>
  <si>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</si>
  <si>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</si>
  <si>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</si>
  <si>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</si>
  <si>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</si>
  <si>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</si>
  <si>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</si>
  <si>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</si>
  <si>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</si>
  <si>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</si>
  <si>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</si>
  <si>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</si>
  <si>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</si>
  <si>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</si>
  <si>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</si>
  <si>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</si>
  <si>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</si>
  <si>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"H"yy</t>
    <phoneticPr fontId="4"/>
  </si>
  <si>
    <t>"R"dd</t>
    <phoneticPr fontId="4"/>
  </si>
  <si>
    <t>←書式設定</t>
    <rPh sb="1" eb="3">
      <t>ショシキ</t>
    </rPh>
    <rPh sb="3" eb="5">
      <t>セッテイ</t>
    </rPh>
    <phoneticPr fontId="4"/>
  </si>
  <si>
    <t>　平成12年12月供用開始のため、比較的新しい管渠が多いことから、現在のところ管渠の更新需要は小さいが、今後の老朽化に伴い、修繕費用や改築費用の増加が見込まれる。
　また、真空方式を採用している楠本処理区については、無線監視装置の修繕部品の供給がストップしており、老朽化とは別に対策を講じる必要が生じている。</t>
    <rPh sb="1" eb="3">
      <t>ヘイセイ</t>
    </rPh>
    <rPh sb="5" eb="6">
      <t>ネン</t>
    </rPh>
    <rPh sb="8" eb="9">
      <t>ガツ</t>
    </rPh>
    <rPh sb="9" eb="11">
      <t>キョウヨウ</t>
    </rPh>
    <rPh sb="11" eb="13">
      <t>カイシ</t>
    </rPh>
    <rPh sb="17" eb="20">
      <t>ヒカクテキ</t>
    </rPh>
    <rPh sb="20" eb="21">
      <t>アタラ</t>
    </rPh>
    <rPh sb="23" eb="25">
      <t>カンキョ</t>
    </rPh>
    <rPh sb="26" eb="27">
      <t>オオ</t>
    </rPh>
    <rPh sb="33" eb="35">
      <t>ゲンザイ</t>
    </rPh>
    <rPh sb="39" eb="41">
      <t>カンキョ</t>
    </rPh>
    <rPh sb="42" eb="44">
      <t>コウシン</t>
    </rPh>
    <rPh sb="44" eb="46">
      <t>ジュヨウ</t>
    </rPh>
    <rPh sb="47" eb="48">
      <t>チイ</t>
    </rPh>
    <rPh sb="52" eb="54">
      <t>コンゴ</t>
    </rPh>
    <rPh sb="55" eb="58">
      <t>ロウキュウカ</t>
    </rPh>
    <rPh sb="59" eb="60">
      <t>トモナ</t>
    </rPh>
    <rPh sb="62" eb="64">
      <t>シュウゼン</t>
    </rPh>
    <rPh sb="64" eb="66">
      <t>ヒヨウ</t>
    </rPh>
    <rPh sb="67" eb="69">
      <t>カイチク</t>
    </rPh>
    <rPh sb="69" eb="71">
      <t>ヒヨウ</t>
    </rPh>
    <rPh sb="72" eb="74">
      <t>ゾウカ</t>
    </rPh>
    <rPh sb="75" eb="77">
      <t>ミコ</t>
    </rPh>
    <rPh sb="86" eb="88">
      <t>シンクウ</t>
    </rPh>
    <rPh sb="88" eb="90">
      <t>ホウシキ</t>
    </rPh>
    <rPh sb="91" eb="93">
      <t>サイヨウ</t>
    </rPh>
    <rPh sb="97" eb="99">
      <t>クスモト</t>
    </rPh>
    <rPh sb="99" eb="101">
      <t>ショリ</t>
    </rPh>
    <rPh sb="101" eb="102">
      <t>ク</t>
    </rPh>
    <rPh sb="108" eb="110">
      <t>ムセン</t>
    </rPh>
    <rPh sb="110" eb="112">
      <t>カンシ</t>
    </rPh>
    <rPh sb="112" eb="114">
      <t>ソウチ</t>
    </rPh>
    <rPh sb="115" eb="117">
      <t>シュウゼン</t>
    </rPh>
    <rPh sb="117" eb="119">
      <t>ブヒン</t>
    </rPh>
    <rPh sb="120" eb="122">
      <t>キョウキュウ</t>
    </rPh>
    <rPh sb="132" eb="135">
      <t>ロウキュウカ</t>
    </rPh>
    <rPh sb="137" eb="138">
      <t>ベツ</t>
    </rPh>
    <rPh sb="139" eb="141">
      <t>タイサク</t>
    </rPh>
    <rPh sb="142" eb="143">
      <t>コウ</t>
    </rPh>
    <rPh sb="145" eb="147">
      <t>ヒツヨウ</t>
    </rPh>
    <rPh sb="148" eb="149">
      <t>ショウ</t>
    </rPh>
    <phoneticPr fontId="16"/>
  </si>
  <si>
    <t xml:space="preserve">　平成12年12月供用開始のため、比較的新しい管渠が多いが、処理場の機械・電気設備は老朽化が進んでおり、今後、計画的な更新工事が必要となっている。管理運営については、多額の一般会計繰出金により運営を行っている状況にあるため、今後も経営の効率化を進め、適正な管理・運営に努めていく。
</t>
    <rPh sb="1" eb="3">
      <t>ヘイセイ</t>
    </rPh>
    <rPh sb="5" eb="6">
      <t>ネン</t>
    </rPh>
    <rPh sb="8" eb="9">
      <t>ガツ</t>
    </rPh>
    <rPh sb="9" eb="11">
      <t>キョウヨウ</t>
    </rPh>
    <rPh sb="11" eb="13">
      <t>カイシ</t>
    </rPh>
    <rPh sb="17" eb="20">
      <t>ヒカクテキ</t>
    </rPh>
    <rPh sb="20" eb="21">
      <t>アタラ</t>
    </rPh>
    <rPh sb="23" eb="25">
      <t>カンキョ</t>
    </rPh>
    <rPh sb="26" eb="27">
      <t>オオ</t>
    </rPh>
    <rPh sb="30" eb="33">
      <t>ショリジョウ</t>
    </rPh>
    <rPh sb="34" eb="36">
      <t>キカイ</t>
    </rPh>
    <rPh sb="37" eb="39">
      <t>デンキ</t>
    </rPh>
    <rPh sb="39" eb="41">
      <t>セツビ</t>
    </rPh>
    <rPh sb="42" eb="45">
      <t>ロウキュウカ</t>
    </rPh>
    <rPh sb="46" eb="47">
      <t>スス</t>
    </rPh>
    <rPh sb="52" eb="54">
      <t>コンゴ</t>
    </rPh>
    <rPh sb="55" eb="58">
      <t>ケイカクテキ</t>
    </rPh>
    <rPh sb="59" eb="61">
      <t>コウシン</t>
    </rPh>
    <rPh sb="61" eb="63">
      <t>コウジ</t>
    </rPh>
    <rPh sb="64" eb="66">
      <t>ヒツヨウ</t>
    </rPh>
    <rPh sb="73" eb="75">
      <t>カンリ</t>
    </rPh>
    <rPh sb="75" eb="77">
      <t>ウンエイ</t>
    </rPh>
    <rPh sb="83" eb="85">
      <t>タガク</t>
    </rPh>
    <rPh sb="86" eb="88">
      <t>イッパン</t>
    </rPh>
    <rPh sb="88" eb="90">
      <t>カイケイ</t>
    </rPh>
    <rPh sb="90" eb="92">
      <t>クリダ</t>
    </rPh>
    <rPh sb="92" eb="93">
      <t>キン</t>
    </rPh>
    <rPh sb="96" eb="98">
      <t>ウンエイ</t>
    </rPh>
    <rPh sb="99" eb="100">
      <t>オコナ</t>
    </rPh>
    <rPh sb="104" eb="106">
      <t>ジョウキョウ</t>
    </rPh>
    <rPh sb="112" eb="114">
      <t>コンゴ</t>
    </rPh>
    <rPh sb="115" eb="117">
      <t>ケイエイ</t>
    </rPh>
    <rPh sb="118" eb="121">
      <t>コウリツカ</t>
    </rPh>
    <rPh sb="122" eb="123">
      <t>スス</t>
    </rPh>
    <rPh sb="125" eb="127">
      <t>テキセイ</t>
    </rPh>
    <rPh sb="128" eb="130">
      <t>カンリ</t>
    </rPh>
    <rPh sb="131" eb="133">
      <t>ウンエイ</t>
    </rPh>
    <rPh sb="134" eb="135">
      <t>ツト</t>
    </rPh>
    <phoneticPr fontId="16"/>
  </si>
  <si>
    <t>　処理場及びポンプ場の管理運営は、外部委託を行っており、⑥汚水処理原価が平均を上回っているものの更なる歳出削減は難しい状況にある。また、管渠整備も終了していることから、⑧水洗化率の向上を目指すものの、今後、有収水量の大幅な増加は見込むことが出来ない。
　一方、供用開始後から使用料の改定（消費税率の改定分を除く。）を行っておらず、⑤経費回収率が平均よりも低くなっており、過去５か年の①収益的収支比率が100％を下回り、一般会計からの基準外繰出金がなければ収支は赤字となっている。
　なお、平成27年度に類似団体区分がF3（供用開始後15年未満）からF2（供用開始後15年以上30年未満）に移行したことにより、類似団体平均値が大きく変動しており、特に⑤経費回収率や⑥汚水処理原価で平均値との乖離が大きくなっている。</t>
    <rPh sb="1" eb="4">
      <t>ショリジョウ</t>
    </rPh>
    <rPh sb="4" eb="5">
      <t>オヨ</t>
    </rPh>
    <rPh sb="9" eb="10">
      <t>ジョウ</t>
    </rPh>
    <rPh sb="11" eb="13">
      <t>カンリ</t>
    </rPh>
    <rPh sb="13" eb="15">
      <t>ウンエイ</t>
    </rPh>
    <rPh sb="17" eb="19">
      <t>ガイブ</t>
    </rPh>
    <rPh sb="19" eb="21">
      <t>イタク</t>
    </rPh>
    <rPh sb="22" eb="23">
      <t>オコナ</t>
    </rPh>
    <rPh sb="29" eb="31">
      <t>オスイ</t>
    </rPh>
    <rPh sb="31" eb="33">
      <t>ショリ</t>
    </rPh>
    <rPh sb="33" eb="35">
      <t>ゲンカ</t>
    </rPh>
    <rPh sb="36" eb="38">
      <t>ヘイキン</t>
    </rPh>
    <rPh sb="39" eb="41">
      <t>ウワマワ</t>
    </rPh>
    <rPh sb="48" eb="49">
      <t>サラ</t>
    </rPh>
    <rPh sb="51" eb="53">
      <t>サイシュツ</t>
    </rPh>
    <rPh sb="53" eb="55">
      <t>サクゲン</t>
    </rPh>
    <rPh sb="56" eb="57">
      <t>ムズカ</t>
    </rPh>
    <rPh sb="59" eb="61">
      <t>ジョウキョウ</t>
    </rPh>
    <rPh sb="68" eb="70">
      <t>カンキョ</t>
    </rPh>
    <rPh sb="70" eb="72">
      <t>セイビ</t>
    </rPh>
    <rPh sb="73" eb="75">
      <t>シュウリョウ</t>
    </rPh>
    <rPh sb="85" eb="88">
      <t>スイセンカ</t>
    </rPh>
    <rPh sb="88" eb="89">
      <t>リツ</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</si>
</sst>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947-47AE-8741-1F4476E209A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B947-47AE-8741-1F4476E209A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61.03</c:v>
                </c:pt>
                <c:pt idx="1">
                  <c:v>58.76</c:v>
                </c:pt>
                <c:pt idx="2">
                  <c:v>60.21</c:v>
                </c:pt>
                <c:pt idx="3">
                  <c:v>59.18</c:v>
                </c:pt>
                <c:pt idx="4">
                  <c:v>58.35</c:v>
                </c:pt>
              </c:numCache>
            </c:numRef>
          </c:val>
          <c:extLst>
            <c:ext xmlns:c16="http://schemas.microsoft.com/office/drawing/2014/chart" uri="{C3380CC4-5D6E-409C-BE32-E72D297353CC}">
              <c16:uniqueId val="{00000000-3945-4FD4-8081-31332802BD6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3945-4FD4-8081-31332802BD6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83.23</c:v>
                </c:pt>
                <c:pt idx="1">
                  <c:v>83.6</c:v>
                </c:pt>
                <c:pt idx="2">
                  <c:v>83.83</c:v>
                </c:pt>
                <c:pt idx="3">
                  <c:v>84.19</c:v>
                </c:pt>
                <c:pt idx="4">
                  <c:v>84.34</c:v>
                </c:pt>
              </c:numCache>
            </c:numRef>
          </c:val>
          <c:extLst>
            <c:ext xmlns:c16="http://schemas.microsoft.com/office/drawing/2014/chart" uri="{C3380CC4-5D6E-409C-BE32-E72D297353CC}">
              <c16:uniqueId val="{00000000-7B18-42B0-8ACB-088EC1DC139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7B18-42B0-8ACB-088EC1DC139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63.85</c:v>
                </c:pt>
                <c:pt idx="1">
                  <c:v>63.16</c:v>
                </c:pt>
                <c:pt idx="2">
                  <c:v>63.24</c:v>
                </c:pt>
                <c:pt idx="3">
                  <c:v>58.49</c:v>
                </c:pt>
                <c:pt idx="4">
                  <c:v>62.06</c:v>
                </c:pt>
              </c:numCache>
            </c:numRef>
          </c:val>
          <c:extLst>
            <c:ext xmlns:c16="http://schemas.microsoft.com/office/drawing/2014/chart" uri="{C3380CC4-5D6E-409C-BE32-E72D297353CC}">
              <c16:uniqueId val="{00000000-5083-4FF7-8D61-3EBA6F884E7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83-4FF7-8D61-3EBA6F884E7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98F-45B3-9301-73B1C743ADC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8F-45B3-9301-73B1C743ADC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35-472A-92C1-D6CC3F7AE85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35-472A-92C1-D6CC3F7AE85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D08-4236-AD00-427574D0617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08-4236-AD00-427574D0617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5E-4632-A6BA-DDC08E93E2C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5E-4632-A6BA-DDC08E93E2C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formatCode="#,##0.00;&quot;△&quot;#,##0.00;&quot;-&quot;">
                  <c:v>49.83</c:v>
                </c:pt>
              </c:numCache>
            </c:numRef>
          </c:val>
          <c:extLst>
            <c:ext xmlns:c16="http://schemas.microsoft.com/office/drawing/2014/chart" uri="{C3380CC4-5D6E-409C-BE32-E72D297353CC}">
              <c16:uniqueId val="{00000000-D4CF-4ABA-92B8-E3F61123BA5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D4CF-4ABA-92B8-E3F61123BA5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31.89</c:v>
                </c:pt>
                <c:pt idx="1">
                  <c:v>31.31</c:v>
                </c:pt>
                <c:pt idx="2">
                  <c:v>31.41</c:v>
                </c:pt>
                <c:pt idx="3">
                  <c:v>26.99</c:v>
                </c:pt>
                <c:pt idx="4">
                  <c:v>30.07</c:v>
                </c:pt>
              </c:numCache>
            </c:numRef>
          </c:val>
          <c:extLst>
            <c:ext xmlns:c16="http://schemas.microsoft.com/office/drawing/2014/chart" uri="{C3380CC4-5D6E-409C-BE32-E72D297353CC}">
              <c16:uniqueId val="{00000000-DDA3-4284-A482-309685928B7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DDA3-4284-A482-309685928B7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501.74</c:v>
                </c:pt>
                <c:pt idx="1">
                  <c:v>530.33000000000004</c:v>
                </c:pt>
                <c:pt idx="2">
                  <c:v>523.69000000000005</c:v>
                </c:pt>
                <c:pt idx="3">
                  <c:v>616.66</c:v>
                </c:pt>
                <c:pt idx="4">
                  <c:v>557.79999999999995</c:v>
                </c:pt>
              </c:numCache>
            </c:numRef>
          </c:val>
          <c:extLst>
            <c:ext xmlns:c16="http://schemas.microsoft.com/office/drawing/2014/chart" uri="{C3380CC4-5D6E-409C-BE32-E72D297353CC}">
              <c16:uniqueId val="{00000000-CA58-47FA-A128-F0E1A03F15E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CA58-47FA-A128-F0E1A03F15E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60" zoomScaleNormal="6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和歌山県　和歌山市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366923</v>
      </c>
      <c r="AM8" s="51"/>
      <c r="AN8" s="51"/>
      <c r="AO8" s="51"/>
      <c r="AP8" s="51"/>
      <c r="AQ8" s="51"/>
      <c r="AR8" s="51"/>
      <c r="AS8" s="51"/>
      <c r="AT8" s="46">
        <f>データ!T6</f>
        <v>208.85</v>
      </c>
      <c r="AU8" s="46"/>
      <c r="AV8" s="46"/>
      <c r="AW8" s="46"/>
      <c r="AX8" s="46"/>
      <c r="AY8" s="46"/>
      <c r="AZ8" s="46"/>
      <c r="BA8" s="46"/>
      <c r="BB8" s="46">
        <f>データ!U6</f>
        <v>1756.87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0.37</v>
      </c>
      <c r="Q10" s="46"/>
      <c r="R10" s="46"/>
      <c r="S10" s="46"/>
      <c r="T10" s="46"/>
      <c r="U10" s="46"/>
      <c r="V10" s="46"/>
      <c r="W10" s="46">
        <f>データ!Q6</f>
        <v>100</v>
      </c>
      <c r="X10" s="46"/>
      <c r="Y10" s="46"/>
      <c r="Z10" s="46"/>
      <c r="AA10" s="46"/>
      <c r="AB10" s="46"/>
      <c r="AC10" s="46"/>
      <c r="AD10" s="51">
        <f>データ!R6</f>
        <v>4158</v>
      </c>
      <c r="AE10" s="51"/>
      <c r="AF10" s="51"/>
      <c r="AG10" s="51"/>
      <c r="AH10" s="51"/>
      <c r="AI10" s="51"/>
      <c r="AJ10" s="51"/>
      <c r="AK10" s="2"/>
      <c r="AL10" s="51">
        <f>データ!V6</f>
        <v>1354</v>
      </c>
      <c r="AM10" s="51"/>
      <c r="AN10" s="51"/>
      <c r="AO10" s="51"/>
      <c r="AP10" s="51"/>
      <c r="AQ10" s="51"/>
      <c r="AR10" s="51"/>
      <c r="AS10" s="51"/>
      <c r="AT10" s="46">
        <f>データ!W6</f>
        <v>0.49</v>
      </c>
      <c r="AU10" s="46"/>
      <c r="AV10" s="46"/>
      <c r="AW10" s="46"/>
      <c r="AX10" s="46"/>
      <c r="AY10" s="46"/>
      <c r="AZ10" s="46"/>
      <c r="BA10" s="46"/>
      <c r="BB10" s="46">
        <f>データ!X6</f>
        <v>2763.27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121</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120</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c2LghJpue0k/qhbMfK/dEUKDIuNagy0CsTmHgthCao+XUZnN7PN5TYyVoF2hLoQjdJvC16i5uEU8SaMX8RLLdA==" saltValue="Ky2M+DZ2B75URGCMNoen1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302015</v>
      </c>
      <c r="D6" s="33">
        <f t="shared" si="3"/>
        <v>47</v>
      </c>
      <c r="E6" s="33">
        <f t="shared" si="3"/>
        <v>17</v>
      </c>
      <c r="F6" s="33">
        <f t="shared" si="3"/>
        <v>5</v>
      </c>
      <c r="G6" s="33">
        <f t="shared" si="3"/>
        <v>0</v>
      </c>
      <c r="H6" s="33" t="str">
        <f t="shared" si="3"/>
        <v>和歌山県　和歌山市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0.37</v>
      </c>
      <c r="Q6" s="34">
        <f t="shared" si="3"/>
        <v>100</v>
      </c>
      <c r="R6" s="34">
        <f t="shared" si="3"/>
        <v>4158</v>
      </c>
      <c r="S6" s="34">
        <f t="shared" si="3"/>
        <v>366923</v>
      </c>
      <c r="T6" s="34">
        <f t="shared" si="3"/>
        <v>208.85</v>
      </c>
      <c r="U6" s="34">
        <f t="shared" si="3"/>
        <v>1756.87</v>
      </c>
      <c r="V6" s="34">
        <f t="shared" si="3"/>
        <v>1354</v>
      </c>
      <c r="W6" s="34">
        <f t="shared" si="3"/>
        <v>0.49</v>
      </c>
      <c r="X6" s="34">
        <f t="shared" si="3"/>
        <v>2763.27</v>
      </c>
      <c r="Y6" s="35">
        <f>IF(Y7="",NA(),Y7)</f>
        <v>63.85</v>
      </c>
      <c r="Z6" s="35">
        <f t="shared" ref="Z6:AH6" si="4">IF(Z7="",NA(),Z7)</f>
        <v>63.16</v>
      </c>
      <c r="AA6" s="35">
        <f t="shared" si="4"/>
        <v>63.24</v>
      </c>
      <c r="AB6" s="35">
        <f t="shared" si="4"/>
        <v>58.49</v>
      </c>
      <c r="AC6" s="35">
        <f t="shared" si="4"/>
        <v>62.06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5">
        <f t="shared" si="7"/>
        <v>49.83</v>
      </c>
      <c r="BK6" s="35">
        <f t="shared" si="7"/>
        <v>1081.8</v>
      </c>
      <c r="BL6" s="35">
        <f t="shared" si="7"/>
        <v>974.93</v>
      </c>
      <c r="BM6" s="35">
        <f t="shared" si="7"/>
        <v>855.8</v>
      </c>
      <c r="BN6" s="35">
        <f t="shared" si="7"/>
        <v>789.46</v>
      </c>
      <c r="BO6" s="35">
        <f t="shared" si="7"/>
        <v>826.83</v>
      </c>
      <c r="BP6" s="34" t="str">
        <f>IF(BP7="","",IF(BP7="-","【-】","【"&amp;SUBSTITUTE(TEXT(BP7,"#,##0.00"),"-","△")&amp;"】"))</f>
        <v>【765.47】</v>
      </c>
      <c r="BQ6" s="35">
        <f>IF(BQ7="",NA(),BQ7)</f>
        <v>31.89</v>
      </c>
      <c r="BR6" s="35">
        <f t="shared" ref="BR6:BZ6" si="8">IF(BR7="",NA(),BR7)</f>
        <v>31.31</v>
      </c>
      <c r="BS6" s="35">
        <f t="shared" si="8"/>
        <v>31.41</v>
      </c>
      <c r="BT6" s="35">
        <f t="shared" si="8"/>
        <v>26.99</v>
      </c>
      <c r="BU6" s="35">
        <f t="shared" si="8"/>
        <v>30.07</v>
      </c>
      <c r="BV6" s="35">
        <f t="shared" si="8"/>
        <v>52.19</v>
      </c>
      <c r="BW6" s="35">
        <f t="shared" si="8"/>
        <v>55.32</v>
      </c>
      <c r="BX6" s="35">
        <f t="shared" si="8"/>
        <v>59.8</v>
      </c>
      <c r="BY6" s="35">
        <f t="shared" si="8"/>
        <v>57.77</v>
      </c>
      <c r="BZ6" s="35">
        <f t="shared" si="8"/>
        <v>57.31</v>
      </c>
      <c r="CA6" s="34" t="str">
        <f>IF(CA7="","",IF(CA7="-","【-】","【"&amp;SUBSTITUTE(TEXT(CA7,"#,##0.00"),"-","△")&amp;"】"))</f>
        <v>【59.59】</v>
      </c>
      <c r="CB6" s="35">
        <f>IF(CB7="",NA(),CB7)</f>
        <v>501.74</v>
      </c>
      <c r="CC6" s="35">
        <f t="shared" ref="CC6:CK6" si="9">IF(CC7="",NA(),CC7)</f>
        <v>530.33000000000004</v>
      </c>
      <c r="CD6" s="35">
        <f t="shared" si="9"/>
        <v>523.69000000000005</v>
      </c>
      <c r="CE6" s="35">
        <f t="shared" si="9"/>
        <v>616.66</v>
      </c>
      <c r="CF6" s="35">
        <f t="shared" si="9"/>
        <v>557.79999999999995</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61.03</v>
      </c>
      <c r="CN6" s="35">
        <f t="shared" ref="CN6:CV6" si="10">IF(CN7="",NA(),CN7)</f>
        <v>58.76</v>
      </c>
      <c r="CO6" s="35">
        <f t="shared" si="10"/>
        <v>60.21</v>
      </c>
      <c r="CP6" s="35">
        <f t="shared" si="10"/>
        <v>59.18</v>
      </c>
      <c r="CQ6" s="35">
        <f t="shared" si="10"/>
        <v>58.35</v>
      </c>
      <c r="CR6" s="35">
        <f t="shared" si="10"/>
        <v>52.31</v>
      </c>
      <c r="CS6" s="35">
        <f t="shared" si="10"/>
        <v>60.65</v>
      </c>
      <c r="CT6" s="35">
        <f t="shared" si="10"/>
        <v>51.75</v>
      </c>
      <c r="CU6" s="35">
        <f t="shared" si="10"/>
        <v>50.68</v>
      </c>
      <c r="CV6" s="35">
        <f t="shared" si="10"/>
        <v>50.14</v>
      </c>
      <c r="CW6" s="34" t="str">
        <f>IF(CW7="","",IF(CW7="-","【-】","【"&amp;SUBSTITUTE(TEXT(CW7,"#,##0.00"),"-","△")&amp;"】"))</f>
        <v>【51.30】</v>
      </c>
      <c r="CX6" s="35">
        <f>IF(CX7="",NA(),CX7)</f>
        <v>83.23</v>
      </c>
      <c r="CY6" s="35">
        <f t="shared" ref="CY6:DG6" si="11">IF(CY7="",NA(),CY7)</f>
        <v>83.6</v>
      </c>
      <c r="CZ6" s="35">
        <f t="shared" si="11"/>
        <v>83.83</v>
      </c>
      <c r="DA6" s="35">
        <f t="shared" si="11"/>
        <v>84.19</v>
      </c>
      <c r="DB6" s="35">
        <f t="shared" si="11"/>
        <v>84.34</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302015</v>
      </c>
      <c r="D7" s="37">
        <v>47</v>
      </c>
      <c r="E7" s="37">
        <v>17</v>
      </c>
      <c r="F7" s="37">
        <v>5</v>
      </c>
      <c r="G7" s="37">
        <v>0</v>
      </c>
      <c r="H7" s="37" t="s">
        <v>98</v>
      </c>
      <c r="I7" s="37" t="s">
        <v>99</v>
      </c>
      <c r="J7" s="37" t="s">
        <v>100</v>
      </c>
      <c r="K7" s="37" t="s">
        <v>101</v>
      </c>
      <c r="L7" s="37" t="s">
        <v>102</v>
      </c>
      <c r="M7" s="37" t="s">
        <v>103</v>
      </c>
      <c r="N7" s="38" t="s">
        <v>104</v>
      </c>
      <c r="O7" s="38" t="s">
        <v>105</v>
      </c>
      <c r="P7" s="38">
        <v>0.37</v>
      </c>
      <c r="Q7" s="38">
        <v>100</v>
      </c>
      <c r="R7" s="38">
        <v>4158</v>
      </c>
      <c r="S7" s="38">
        <v>366923</v>
      </c>
      <c r="T7" s="38">
        <v>208.85</v>
      </c>
      <c r="U7" s="38">
        <v>1756.87</v>
      </c>
      <c r="V7" s="38">
        <v>1354</v>
      </c>
      <c r="W7" s="38">
        <v>0.49</v>
      </c>
      <c r="X7" s="38">
        <v>2763.27</v>
      </c>
      <c r="Y7" s="38">
        <v>63.85</v>
      </c>
      <c r="Z7" s="38">
        <v>63.16</v>
      </c>
      <c r="AA7" s="38">
        <v>63.24</v>
      </c>
      <c r="AB7" s="38">
        <v>58.49</v>
      </c>
      <c r="AC7" s="38">
        <v>62.06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49.83</v>
      </c>
      <c r="BK7" s="38">
        <v>1081.8</v>
      </c>
      <c r="BL7" s="38">
        <v>974.93</v>
      </c>
      <c r="BM7" s="38">
        <v>855.8</v>
      </c>
      <c r="BN7" s="38">
        <v>789.46</v>
      </c>
      <c r="BO7" s="38">
        <v>826.83</v>
      </c>
      <c r="BP7" s="38">
        <v>765.47</v>
      </c>
      <c r="BQ7" s="38">
        <v>31.89</v>
      </c>
      <c r="BR7" s="38">
        <v>31.31</v>
      </c>
      <c r="BS7" s="38">
        <v>31.41</v>
      </c>
      <c r="BT7" s="38">
        <v>26.99</v>
      </c>
      <c r="BU7" s="38">
        <v>30.07</v>
      </c>
      <c r="BV7" s="38">
        <v>52.19</v>
      </c>
      <c r="BW7" s="38">
        <v>55.32</v>
      </c>
      <c r="BX7" s="38">
        <v>59.8</v>
      </c>
      <c r="BY7" s="38">
        <v>57.77</v>
      </c>
      <c r="BZ7" s="38">
        <v>57.31</v>
      </c>
      <c r="CA7" s="38">
        <v>59.59</v>
      </c>
      <c r="CB7" s="38">
        <v>501.74</v>
      </c>
      <c r="CC7" s="38">
        <v>530.33000000000004</v>
      </c>
      <c r="CD7" s="38">
        <v>523.69000000000005</v>
      </c>
      <c r="CE7" s="38">
        <v>616.66</v>
      </c>
      <c r="CF7" s="38">
        <v>557.79999999999995</v>
      </c>
      <c r="CG7" s="38">
        <v>296.14</v>
      </c>
      <c r="CH7" s="38">
        <v>283.17</v>
      </c>
      <c r="CI7" s="38">
        <v>263.76</v>
      </c>
      <c r="CJ7" s="38">
        <v>274.35000000000002</v>
      </c>
      <c r="CK7" s="38">
        <v>273.52</v>
      </c>
      <c r="CL7" s="38">
        <v>257.86</v>
      </c>
      <c r="CM7" s="38">
        <v>61.03</v>
      </c>
      <c r="CN7" s="38">
        <v>58.76</v>
      </c>
      <c r="CO7" s="38">
        <v>60.21</v>
      </c>
      <c r="CP7" s="38">
        <v>59.18</v>
      </c>
      <c r="CQ7" s="38">
        <v>58.35</v>
      </c>
      <c r="CR7" s="38">
        <v>52.31</v>
      </c>
      <c r="CS7" s="38">
        <v>60.65</v>
      </c>
      <c r="CT7" s="38">
        <v>51.75</v>
      </c>
      <c r="CU7" s="38">
        <v>50.68</v>
      </c>
      <c r="CV7" s="38">
        <v>50.14</v>
      </c>
      <c r="CW7" s="38">
        <v>51.3</v>
      </c>
      <c r="CX7" s="38">
        <v>83.23</v>
      </c>
      <c r="CY7" s="38">
        <v>83.6</v>
      </c>
      <c r="CZ7" s="38">
        <v>83.83</v>
      </c>
      <c r="DA7" s="38">
        <v>84.19</v>
      </c>
      <c r="DB7" s="38">
        <v>84.34</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133019</cp:lastModifiedBy>
  <cp:lastPrinted>2021-02-05T02:25:34Z</cp:lastPrinted>
  <dcterms:created xsi:type="dcterms:W3CDTF">2020-12-04T03:06:14Z</dcterms:created>
  <dcterms:modified xsi:type="dcterms:W3CDTF">2021-02-05T02:25:35Z</dcterms:modified>
  <cp:category/>
</cp:coreProperties>
</file>