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v01\まちなみ景観課\【車両対策班】\照会\R02\20210112_【照会・締切22】公営企業に係る経営比較分析表（令和元年度決算）の分析等について\回答\"/>
    </mc:Choice>
  </mc:AlternateContent>
  <workbookProtection workbookAlgorithmName="SHA-512" workbookHashValue="LXfS9zQkjlDQMnlyjAeFPtnmp+BHmL9jGBmo9u8Fz+NKvjRLpPK+ICZFVGPuy04QahsrcqnfnFaTl9lBcJYajw==" workbookSaltValue="6JAMkMOg0/b41+1eR2hj5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BZ76" i="4"/>
  <c r="MA51" i="4"/>
  <c r="CS30" i="4"/>
  <c r="C11" i="5"/>
  <c r="D11" i="5"/>
  <c r="E11" i="5"/>
  <c r="B11" i="5"/>
  <c r="BK76" i="4" l="1"/>
  <c r="LH51" i="4"/>
  <c r="LT76" i="4"/>
  <c r="GQ51" i="4"/>
  <c r="LH30" i="4"/>
  <c r="IE76" i="4"/>
  <c r="BZ51" i="4"/>
  <c r="GQ30" i="4"/>
  <c r="BZ30" i="4"/>
  <c r="BG30" i="4"/>
  <c r="AV76" i="4"/>
  <c r="KO51" i="4"/>
  <c r="BG51" i="4"/>
  <c r="FX30" i="4"/>
  <c r="LE76" i="4"/>
  <c r="FX51" i="4"/>
  <c r="KO30" i="4"/>
  <c r="HP76" i="4"/>
  <c r="HA76" i="4"/>
  <c r="AN51" i="4"/>
  <c r="FE30" i="4"/>
  <c r="AN30" i="4"/>
  <c r="FE51" i="4"/>
  <c r="AG76" i="4"/>
  <c r="JV51" i="4"/>
  <c r="KP76" i="4"/>
  <c r="JV30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<sst xmlns="http://schemas.openxmlformats.org/spreadsheetml/2006/main" count="281" uniqueCount="133">
  <si>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</si>
  <si>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</si>
  <si>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</si>
  <si>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</si>
  <si>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</si>
  <si>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</si>
  <si>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</si>
  <si>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</si>
  <si>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</si>
  <si>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</si>
  <si>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</si>
  <si>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</si>
  <si>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</si>
  <si>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</si>
  <si>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</si>
  <si>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</si>
  <si>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</si>
  <si>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</si>
  <si>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</si>
  <si>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</si>
  <si>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</si>
  <si>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</si>
  <si>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</si>
  <si>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</si>
  <si>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</si>
  <si>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</si>
  <si>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</si>
  <si>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</si>
  <si>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</si>
  <si>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</si>
  <si>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</si>
  <si>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</si>
  <si>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</si>
  <si>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</si>
  <si>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</si>
  <si>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</si>
  <si>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</si>
  <si>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</si>
  <si>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</si>
  <si>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</si>
  <si>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</si>
  <si>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</si>
  <si>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</si>
  <si>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</si>
  <si>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</si>
  <si>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</si>
  <si>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</si>
  <si>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</si>
  <si>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</si>
  <si>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</si>
  <si>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</si>
  <si>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</si>
  <si>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</si>
  <si>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</si>
  <si>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</si>
  <si>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</si>
  <si>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</si>
  <si>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</si>
  <si>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</si>
  <si>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</si>
  <si>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</si>
  <si>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</si>
  <si>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</si>
  <si>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</si>
  <si>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</si>
  <si>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</si>
  <si>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</si>
  <si>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</si>
  <si>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</si>
  <si>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</si>
  <si>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</si>
  <si>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</si>
  <si>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</si>
  <si>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</si>
  <si>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</si>
  <si>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</si>
  <si>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</si>
  <si>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</si>
  <si>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</si>
  <si>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</si>
  <si>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</si>
  <si>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</si>
  <si>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</si>
  <si>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</si>
  <si>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</si>
  <si>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</si>
  <si>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</si>
  <si>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</si>
  <si>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</si>
  <si>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</si>
  <si>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</si>
  <si>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</si>
  <si>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</si>
  <si>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</si>
  <si>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</si>
  <si>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</si>
  <si>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</si>
  <si>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</si>
  <si>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</si>
  <si>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</si>
  <si>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</si>
  <si>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当該値(N-4)</t>
    <phoneticPr fontId="5"/>
  </si>
  <si>
    <t>当該値(N-3)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</si>
  <si>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</si>
  <si>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</si>
  <si>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</si>
  <si>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</si>
  <si>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</si>
  <si>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</si>
  <si>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</si>
  <si>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</si>
  <si>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和歌山県　和歌山市</t>
  </si>
  <si>
    <t>本町地下駐車場</t>
  </si>
  <si>
    <t>法非適用</t>
  </si>
  <si>
    <t>駐車場整備事業</t>
  </si>
  <si>
    <t>-</t>
  </si>
  <si>
    <t>Ａ２Ｂ１</t>
  </si>
  <si>
    <t>非設置</t>
  </si>
  <si>
    <t>該当数値なし</t>
  </si>
  <si>
    <t>都市計画駐車場</t>
  </si>
  <si>
    <t>地下式</t>
  </si>
  <si>
    <t>商業施設</t>
  </si>
  <si>
    <t>無</t>
  </si>
  <si>
    <t>導入なし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</si>
  <si>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</si>
  <si>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</si>
  <si>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</si>
  <si>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</si>
  <si>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</si>
  <si>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地下駐車場であるため、土地の資産価値はなく、再開に係る設備更新費が必要である。</t>
    <rPh sb="1" eb="3">
      <t>チカ</t>
    </rPh>
    <rPh sb="3" eb="6">
      <t>チュウシャジョウ</t>
    </rPh>
    <rPh sb="12" eb="14">
      <t>トチ</t>
    </rPh>
    <rPh sb="15" eb="17">
      <t>シサン</t>
    </rPh>
    <rPh sb="17" eb="19">
      <t>カチ</t>
    </rPh>
    <rPh sb="23" eb="25">
      <t>サイカイ</t>
    </rPh>
    <rPh sb="26" eb="27">
      <t>カカ</t>
    </rPh>
    <rPh sb="28" eb="30">
      <t>セツビ</t>
    </rPh>
    <rPh sb="30" eb="32">
      <t>コウシン</t>
    </rPh>
    <rPh sb="32" eb="33">
      <t>ヒ</t>
    </rPh>
    <rPh sb="34" eb="36">
      <t>ヒツヨウ</t>
    </rPh>
    <phoneticPr fontId="5"/>
  </si>
  <si>
    <t>　平成２３年度から休止中であるため、休止施設の維持管理費として毎年若干の支出を要していた。令和２年４月の再開に向けた施設整備に係る先行投資があったため、例年に比べて支出が大きく超過している。これは、同施設の再開後において、利用料金制指定管理者の運営益により回収できる見込みである。（令和２年４月再開済）</t>
    <rPh sb="1" eb="3">
      <t>ヘイセイ</t>
    </rPh>
    <rPh sb="5" eb="7">
      <t>ネンド</t>
    </rPh>
    <rPh sb="9" eb="12">
      <t>キュウシチュウ</t>
    </rPh>
    <rPh sb="18" eb="20">
      <t>キュウシ</t>
    </rPh>
    <rPh sb="20" eb="22">
      <t>シセツ</t>
    </rPh>
    <rPh sb="23" eb="25">
      <t>イジ</t>
    </rPh>
    <rPh sb="25" eb="28">
      <t>カンリヒ</t>
    </rPh>
    <rPh sb="31" eb="33">
      <t>マイトシ</t>
    </rPh>
    <rPh sb="33" eb="35">
      <t>ジャッカン</t>
    </rPh>
    <rPh sb="36" eb="38">
      <t>シシュツ</t>
    </rPh>
    <rPh sb="39" eb="40">
      <t>ヨウ</t>
    </rPh>
    <rPh sb="45" eb="46">
      <t>レイ</t>
    </rPh>
    <rPh sb="46" eb="47">
      <t>カズ</t>
    </rPh>
    <rPh sb="48" eb="49">
      <t>ネン</t>
    </rPh>
    <rPh sb="50" eb="51">
      <t>ガツ</t>
    </rPh>
    <rPh sb="52" eb="54">
      <t>サイカイ</t>
    </rPh>
    <rPh sb="55" eb="56">
      <t>ム</t>
    </rPh>
    <rPh sb="58" eb="60">
      <t>シセツ</t>
    </rPh>
    <rPh sb="60" eb="62">
      <t>セイビ</t>
    </rPh>
    <rPh sb="63" eb="64">
      <t>カカ</t>
    </rPh>
    <rPh sb="65" eb="67">
      <t>センコウ</t>
    </rPh>
    <rPh sb="67" eb="69">
      <t>トウシ</t>
    </rPh>
    <rPh sb="76" eb="78">
      <t>レイネン</t>
    </rPh>
    <rPh sb="79" eb="80">
      <t>クラ</t>
    </rPh>
    <rPh sb="82" eb="84">
      <t>シシュツ</t>
    </rPh>
    <rPh sb="85" eb="86">
      <t>オオ</t>
    </rPh>
    <rPh sb="88" eb="90">
      <t>チョウカ</t>
    </rPh>
    <rPh sb="99" eb="100">
      <t>ドウ</t>
    </rPh>
    <rPh sb="100" eb="102">
      <t>シセツ</t>
    </rPh>
    <rPh sb="103" eb="105">
      <t>サイカイ</t>
    </rPh>
    <rPh sb="105" eb="106">
      <t>ゴ</t>
    </rPh>
    <rPh sb="111" eb="113">
      <t>リヨウ</t>
    </rPh>
    <rPh sb="113" eb="115">
      <t>リョウキン</t>
    </rPh>
    <rPh sb="115" eb="116">
      <t>セイ</t>
    </rPh>
    <rPh sb="116" eb="118">
      <t>シテイ</t>
    </rPh>
    <rPh sb="118" eb="121">
      <t>カンリシャ</t>
    </rPh>
    <rPh sb="128" eb="130">
      <t>カイシュウ</t>
    </rPh>
    <rPh sb="133" eb="135">
      <t>ミコ</t>
    </rPh>
    <rPh sb="141" eb="143">
      <t>レイワ</t>
    </rPh>
    <rPh sb="144" eb="145">
      <t>ネン</t>
    </rPh>
    <rPh sb="146" eb="147">
      <t>ガツ</t>
    </rPh>
    <rPh sb="147" eb="149">
      <t>サイカイ</t>
    </rPh>
    <rPh sb="149" eb="150">
      <t>ズ</t>
    </rPh>
    <phoneticPr fontId="5"/>
  </si>
  <si>
    <t>　平成２３年度から休止中であり、令和２年４月の再開を目指し、施設整備に係る先行投資を行ったところである。（令和２年４月再開済）</t>
    <rPh sb="1" eb="3">
      <t>ヘイセイ</t>
    </rPh>
    <rPh sb="5" eb="7">
      <t>ネンド</t>
    </rPh>
    <rPh sb="9" eb="12">
      <t>キュウシチュウ</t>
    </rPh>
    <rPh sb="16" eb="18">
      <t>レイワ</t>
    </rPh>
    <rPh sb="19" eb="20">
      <t>ネン</t>
    </rPh>
    <rPh sb="21" eb="22">
      <t>ガツ</t>
    </rPh>
    <rPh sb="23" eb="25">
      <t>サイカイ</t>
    </rPh>
    <rPh sb="26" eb="28">
      <t>メザ</t>
    </rPh>
    <rPh sb="30" eb="32">
      <t>シセツ</t>
    </rPh>
    <rPh sb="32" eb="34">
      <t>セイビ</t>
    </rPh>
    <rPh sb="35" eb="36">
      <t>カカ</t>
    </rPh>
    <rPh sb="37" eb="39">
      <t>センコウ</t>
    </rPh>
    <rPh sb="39" eb="41">
      <t>トウシ</t>
    </rPh>
    <rPh sb="42" eb="43">
      <t>オコナ</t>
    </rPh>
    <phoneticPr fontId="5"/>
  </si>
  <si>
    <t>　駐車場上部の土地には市民が集う公園があり、隣接地には誘致による新設大学の開校、認定こども園の開園、こども支援センターの移設等があり、駐車場の再開に向けた取り組みを行ったところである。
　収益性については、条例改正を行い、利用料金制による指定管理者の導入により、採算性を高めた運営となるよう、取り組んでいる。</t>
    <rPh sb="1" eb="4">
      <t>チュウシャジョウ</t>
    </rPh>
    <rPh sb="4" eb="6">
      <t>ジョウブ</t>
    </rPh>
    <rPh sb="7" eb="9">
      <t>トチ</t>
    </rPh>
    <rPh sb="11" eb="13">
      <t>シミン</t>
    </rPh>
    <rPh sb="14" eb="15">
      <t>ツド</t>
    </rPh>
    <rPh sb="16" eb="18">
      <t>コウエン</t>
    </rPh>
    <rPh sb="22" eb="25">
      <t>リンセツチ</t>
    </rPh>
    <rPh sb="27" eb="29">
      <t>ユウチ</t>
    </rPh>
    <rPh sb="32" eb="34">
      <t>シンセツ</t>
    </rPh>
    <rPh sb="34" eb="36">
      <t>ダイガク</t>
    </rPh>
    <rPh sb="37" eb="39">
      <t>カイコウ</t>
    </rPh>
    <rPh sb="40" eb="42">
      <t>ニンテイ</t>
    </rPh>
    <rPh sb="45" eb="46">
      <t>エン</t>
    </rPh>
    <rPh sb="47" eb="49">
      <t>カイエン</t>
    </rPh>
    <rPh sb="53" eb="55">
      <t>シエン</t>
    </rPh>
    <rPh sb="60" eb="62">
      <t>イセツ</t>
    </rPh>
    <rPh sb="62" eb="63">
      <t>トウ</t>
    </rPh>
    <rPh sb="67" eb="70">
      <t>チュウシャジョウ</t>
    </rPh>
    <rPh sb="71" eb="73">
      <t>サイカイ</t>
    </rPh>
    <rPh sb="74" eb="75">
      <t>ム</t>
    </rPh>
    <rPh sb="77" eb="78">
      <t>ト</t>
    </rPh>
    <rPh sb="79" eb="80">
      <t>ク</t>
    </rPh>
    <rPh sb="82" eb="83">
      <t>オコナ</t>
    </rPh>
    <rPh sb="94" eb="97">
      <t>シュウエキセイ</t>
    </rPh>
    <rPh sb="103" eb="105">
      <t>ジョウレイ</t>
    </rPh>
    <rPh sb="105" eb="107">
      <t>カイセイ</t>
    </rPh>
    <rPh sb="108" eb="109">
      <t>オコナ</t>
    </rPh>
    <rPh sb="111" eb="113">
      <t>リヨウ</t>
    </rPh>
    <rPh sb="113" eb="115">
      <t>リョウキン</t>
    </rPh>
    <rPh sb="115" eb="116">
      <t>セイ</t>
    </rPh>
    <rPh sb="119" eb="121">
      <t>シテイ</t>
    </rPh>
    <rPh sb="121" eb="124">
      <t>カンリシャ</t>
    </rPh>
    <rPh sb="125" eb="127">
      <t>ドウニュウ</t>
    </rPh>
    <rPh sb="131" eb="134">
      <t>サイサンセイ</t>
    </rPh>
    <rPh sb="135" eb="136">
      <t>タカ</t>
    </rPh>
    <rPh sb="138" eb="140">
      <t>ウンエイ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</si>
</sst>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charts/_rels/chart1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2.xml" />
</Relationships>
</file>

<file path=xl/charts/_rels/chart2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3.xml" />
</Relationships>
</file>

<file path=xl/charts/_rels/chart3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4.xml" />
</Relationships>
</file>

<file path=xl/charts/_rels/chart4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5.xml" />
</Relationships>
</file>

<file path=xl/charts/_rels/chart5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6.xml" />
</Relationships>
</file>

<file path=xl/charts/_rels/chart6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7.xml" />
</Relationships>
</file>

<file path=xl/charts/_rels/chart7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8.xml" />
</Relationships>
</file>

<file path=xl/charts/_rels/chart8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9.xml" />
</Relationships>
</file>

<file path=xl/charts/_rels/chart9.xml.rels>&#65279;<?xml version="1.0" encoding="utf-8" standalone="yes"?>
<Relationships xmlns="http://schemas.openxmlformats.org/package/2006/relationships">
  <Relationship Id="rId1" Type="http://schemas.openxmlformats.org/officeDocument/2006/relationships/chartUserShapes" Target="../drawings/drawing10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25-4A94-9717-E2300613C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113.4</c:v>
                </c:pt>
                <c:pt idx="1">
                  <c:v>191.4</c:v>
                </c:pt>
                <c:pt idx="2">
                  <c:v>141.30000000000001</c:v>
                </c:pt>
                <c:pt idx="3">
                  <c:v>123.9</c:v>
                </c:pt>
                <c:pt idx="4">
                  <c:v>120.1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25-4A94-9717-E2300613C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69-4EB6-ACE4-120BA8E6C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278.89999999999998</c:v>
                </c:pt>
                <c:pt idx="1">
                  <c:v>205.5</c:v>
                </c:pt>
                <c:pt idx="2">
                  <c:v>187.9</c:v>
                </c:pt>
                <c:pt idx="3">
                  <c:v>143.19999999999999</c:v>
                </c:pt>
                <c:pt idx="4">
                  <c:v>128.9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69-4EB6-ACE4-120BA8E6C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B2F-417D-A299-9498D83E3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2F-417D-A299-9498D83E3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473A-457B-A61E-D44ACC661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3A-457B-A61E-D44ACC661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3-4C62-A8DE-C4876BC17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9.5</c:v>
                </c:pt>
                <c:pt idx="1">
                  <c:v>15.1</c:v>
                </c:pt>
                <c:pt idx="2">
                  <c:v>15</c:v>
                </c:pt>
                <c:pt idx="3">
                  <c:v>10.4</c:v>
                </c:pt>
                <c:pt idx="4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43-4C62-A8DE-C4876BC178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E-41C5-84E0-E04AF0C0E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177</c:v>
                </c:pt>
                <c:pt idx="1">
                  <c:v>145</c:v>
                </c:pt>
                <c:pt idx="2">
                  <c:v>108</c:v>
                </c:pt>
                <c:pt idx="3">
                  <c:v>89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CE-41C5-84E0-E04AF0C0E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7-4619-9B28-DDF078310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185.2</c:v>
                </c:pt>
                <c:pt idx="1">
                  <c:v>184.1</c:v>
                </c:pt>
                <c:pt idx="2">
                  <c:v>186.8</c:v>
                </c:pt>
                <c:pt idx="3">
                  <c:v>184.2</c:v>
                </c:pt>
                <c:pt idx="4">
                  <c:v>184.2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07-4619-9B28-DDF078310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D9-4EDB-8ED0-499ACF2D2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17.5</c:v>
                </c:pt>
                <c:pt idx="1">
                  <c:v>14.3</c:v>
                </c:pt>
                <c:pt idx="2">
                  <c:v>11.8</c:v>
                </c:pt>
                <c:pt idx="3">
                  <c:v>9.1</c:v>
                </c:pt>
                <c:pt idx="4">
                  <c:v>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D9-4EDB-8ED0-499ACF2D2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-341</c:v>
                </c:pt>
                <c:pt idx="1">
                  <c:v>-337</c:v>
                </c:pt>
                <c:pt idx="2">
                  <c:v>-492</c:v>
                </c:pt>
                <c:pt idx="3">
                  <c:v>-21128</c:v>
                </c:pt>
                <c:pt idx="4">
                  <c:v>-276908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C-4240-8D78-D3915C24C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36318</c:v>
                </c:pt>
                <c:pt idx="1">
                  <c:v>37745</c:v>
                </c:pt>
                <c:pt idx="2">
                  <c:v>35151</c:v>
                </c:pt>
                <c:pt idx="3">
                  <c:v>21556</c:v>
                </c:pt>
                <c:pt idx="4">
                  <c:v>18053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1C-4240-8D78-D3915C24C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.xml" />
  <Relationship Id="rId3" Type="http://schemas.openxmlformats.org/officeDocument/2006/relationships/chart" Target="../charts/chart3.xml" />
  <Relationship Id="rId7" Type="http://schemas.openxmlformats.org/officeDocument/2006/relationships/chart" Target="../charts/chart7.xml" />
  <Relationship Id="rId2" Type="http://schemas.openxmlformats.org/officeDocument/2006/relationships/chart" Target="../charts/chart2.xml" />
  <Relationship Id="rId1" Type="http://schemas.openxmlformats.org/officeDocument/2006/relationships/chart" Target="../charts/chart1.xml" />
  <Relationship Id="rId6" Type="http://schemas.openxmlformats.org/officeDocument/2006/relationships/chart" Target="../charts/chart6.xml" />
  <Relationship Id="rId5" Type="http://schemas.openxmlformats.org/officeDocument/2006/relationships/chart" Target="../charts/chart5.xml" />
  <Relationship Id="rId4" Type="http://schemas.openxmlformats.org/officeDocument/2006/relationships/chart" Target="../charts/chart4.xml" />
  <Relationship Id="rId9" Type="http://schemas.openxmlformats.org/officeDocument/2006/relationships/chart" Target="../charts/chart9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AM4" zoomScale="85" zoomScaleNormal="85" zoomScaleSheetLayoutView="70" workbookViewId="0">
      <selection activeCell="ND15" sqref="ND15:NR30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和歌山県和歌山市　本町地下駐車場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Ａ２Ｂ１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商業施設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5566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119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地下式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40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166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200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導入なし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130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0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0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0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0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0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0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0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0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0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0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113.4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191.4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141.30000000000001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123.9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120.1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9.5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15.1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15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10.4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5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185.2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184.1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186.8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184.2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184.2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129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131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 t="str">
        <f>データ!AU7</f>
        <v>-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 t="str">
        <f>データ!AV7</f>
        <v>-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 t="str">
        <f>データ!AW7</f>
        <v>-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0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0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0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0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0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-341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-337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-492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-21128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-276908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177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145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108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89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37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17.5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14.3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11.8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9.1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1.4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36318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37745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35151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21556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18053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132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0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383212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278.89999999999998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205.5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187.9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143.19999999999999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128.9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algorithmName="SHA-512" hashValue="wH1AFaEDfVbSCUGIj0gytKbSRQwvAKioJgPQjuBekla/33bydnOfWfJoyp99FVNxVQD3BvcHs7JCaPd6CC4SFQ==" saltValue="omU3gk1kiWy01Qm163/1/g==" spinCount="100000" sheet="1" objects="1" scenarios="1"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61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62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63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64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65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66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67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68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69</v>
      </c>
      <c r="CN4" s="149" t="s">
        <v>70</v>
      </c>
      <c r="CO4" s="140" t="s">
        <v>71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72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73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74</v>
      </c>
      <c r="B5" s="58"/>
      <c r="C5" s="58"/>
      <c r="D5" s="58"/>
      <c r="E5" s="58"/>
      <c r="F5" s="58"/>
      <c r="G5" s="58"/>
      <c r="H5" s="59" t="s">
        <v>75</v>
      </c>
      <c r="I5" s="59" t="s">
        <v>76</v>
      </c>
      <c r="J5" s="59" t="s">
        <v>77</v>
      </c>
      <c r="K5" s="59" t="s">
        <v>78</v>
      </c>
      <c r="L5" s="59" t="s">
        <v>79</v>
      </c>
      <c r="M5" s="59" t="s">
        <v>4</v>
      </c>
      <c r="N5" s="59" t="s">
        <v>5</v>
      </c>
      <c r="O5" s="59" t="s">
        <v>80</v>
      </c>
      <c r="P5" s="59" t="s">
        <v>13</v>
      </c>
      <c r="Q5" s="59" t="s">
        <v>81</v>
      </c>
      <c r="R5" s="59" t="s">
        <v>82</v>
      </c>
      <c r="S5" s="59" t="s">
        <v>83</v>
      </c>
      <c r="T5" s="59" t="s">
        <v>84</v>
      </c>
      <c r="U5" s="59" t="s">
        <v>85</v>
      </c>
      <c r="V5" s="59" t="s">
        <v>86</v>
      </c>
      <c r="W5" s="59" t="s">
        <v>87</v>
      </c>
      <c r="X5" s="59" t="s">
        <v>88</v>
      </c>
      <c r="Y5" s="59" t="s">
        <v>89</v>
      </c>
      <c r="Z5" s="59" t="s">
        <v>90</v>
      </c>
      <c r="AA5" s="59" t="s">
        <v>91</v>
      </c>
      <c r="AB5" s="59" t="s">
        <v>92</v>
      </c>
      <c r="AC5" s="59" t="s">
        <v>93</v>
      </c>
      <c r="AD5" s="59" t="s">
        <v>94</v>
      </c>
      <c r="AE5" s="59" t="s">
        <v>95</v>
      </c>
      <c r="AF5" s="59" t="s">
        <v>96</v>
      </c>
      <c r="AG5" s="59" t="s">
        <v>97</v>
      </c>
      <c r="AH5" s="59" t="s">
        <v>98</v>
      </c>
      <c r="AI5" s="59" t="s">
        <v>99</v>
      </c>
      <c r="AJ5" s="59" t="s">
        <v>89</v>
      </c>
      <c r="AK5" s="59" t="s">
        <v>90</v>
      </c>
      <c r="AL5" s="59" t="s">
        <v>91</v>
      </c>
      <c r="AM5" s="59" t="s">
        <v>92</v>
      </c>
      <c r="AN5" s="59" t="s">
        <v>93</v>
      </c>
      <c r="AO5" s="59" t="s">
        <v>94</v>
      </c>
      <c r="AP5" s="59" t="s">
        <v>95</v>
      </c>
      <c r="AQ5" s="59" t="s">
        <v>96</v>
      </c>
      <c r="AR5" s="59" t="s">
        <v>97</v>
      </c>
      <c r="AS5" s="59" t="s">
        <v>98</v>
      </c>
      <c r="AT5" s="59" t="s">
        <v>99</v>
      </c>
      <c r="AU5" s="59" t="s">
        <v>89</v>
      </c>
      <c r="AV5" s="59" t="s">
        <v>90</v>
      </c>
      <c r="AW5" s="59" t="s">
        <v>100</v>
      </c>
      <c r="AX5" s="59" t="s">
        <v>92</v>
      </c>
      <c r="AY5" s="59" t="s">
        <v>93</v>
      </c>
      <c r="AZ5" s="59" t="s">
        <v>94</v>
      </c>
      <c r="BA5" s="59" t="s">
        <v>95</v>
      </c>
      <c r="BB5" s="59" t="s">
        <v>96</v>
      </c>
      <c r="BC5" s="59" t="s">
        <v>97</v>
      </c>
      <c r="BD5" s="59" t="s">
        <v>98</v>
      </c>
      <c r="BE5" s="59" t="s">
        <v>99</v>
      </c>
      <c r="BF5" s="59" t="s">
        <v>101</v>
      </c>
      <c r="BG5" s="59" t="s">
        <v>90</v>
      </c>
      <c r="BH5" s="59" t="s">
        <v>100</v>
      </c>
      <c r="BI5" s="59" t="s">
        <v>92</v>
      </c>
      <c r="BJ5" s="59" t="s">
        <v>93</v>
      </c>
      <c r="BK5" s="59" t="s">
        <v>94</v>
      </c>
      <c r="BL5" s="59" t="s">
        <v>95</v>
      </c>
      <c r="BM5" s="59" t="s">
        <v>96</v>
      </c>
      <c r="BN5" s="59" t="s">
        <v>97</v>
      </c>
      <c r="BO5" s="59" t="s">
        <v>98</v>
      </c>
      <c r="BP5" s="59" t="s">
        <v>99</v>
      </c>
      <c r="BQ5" s="59" t="s">
        <v>101</v>
      </c>
      <c r="BR5" s="59" t="s">
        <v>102</v>
      </c>
      <c r="BS5" s="59" t="s">
        <v>100</v>
      </c>
      <c r="BT5" s="59" t="s">
        <v>103</v>
      </c>
      <c r="BU5" s="59" t="s">
        <v>104</v>
      </c>
      <c r="BV5" s="59" t="s">
        <v>94</v>
      </c>
      <c r="BW5" s="59" t="s">
        <v>95</v>
      </c>
      <c r="BX5" s="59" t="s">
        <v>96</v>
      </c>
      <c r="BY5" s="59" t="s">
        <v>97</v>
      </c>
      <c r="BZ5" s="59" t="s">
        <v>98</v>
      </c>
      <c r="CA5" s="59" t="s">
        <v>99</v>
      </c>
      <c r="CB5" s="59" t="s">
        <v>89</v>
      </c>
      <c r="CC5" s="59" t="s">
        <v>90</v>
      </c>
      <c r="CD5" s="59" t="s">
        <v>91</v>
      </c>
      <c r="CE5" s="59" t="s">
        <v>92</v>
      </c>
      <c r="CF5" s="59" t="s">
        <v>104</v>
      </c>
      <c r="CG5" s="59" t="s">
        <v>94</v>
      </c>
      <c r="CH5" s="59" t="s">
        <v>95</v>
      </c>
      <c r="CI5" s="59" t="s">
        <v>96</v>
      </c>
      <c r="CJ5" s="59" t="s">
        <v>97</v>
      </c>
      <c r="CK5" s="59" t="s">
        <v>98</v>
      </c>
      <c r="CL5" s="59" t="s">
        <v>99</v>
      </c>
      <c r="CM5" s="150"/>
      <c r="CN5" s="150"/>
      <c r="CO5" s="59" t="s">
        <v>89</v>
      </c>
      <c r="CP5" s="59" t="s">
        <v>90</v>
      </c>
      <c r="CQ5" s="59" t="s">
        <v>91</v>
      </c>
      <c r="CR5" s="59" t="s">
        <v>103</v>
      </c>
      <c r="CS5" s="59" t="s">
        <v>93</v>
      </c>
      <c r="CT5" s="59" t="s">
        <v>94</v>
      </c>
      <c r="CU5" s="59" t="s">
        <v>95</v>
      </c>
      <c r="CV5" s="59" t="s">
        <v>96</v>
      </c>
      <c r="CW5" s="59" t="s">
        <v>97</v>
      </c>
      <c r="CX5" s="59" t="s">
        <v>98</v>
      </c>
      <c r="CY5" s="59" t="s">
        <v>99</v>
      </c>
      <c r="CZ5" s="59" t="s">
        <v>89</v>
      </c>
      <c r="DA5" s="59" t="s">
        <v>102</v>
      </c>
      <c r="DB5" s="59" t="s">
        <v>91</v>
      </c>
      <c r="DC5" s="59" t="s">
        <v>92</v>
      </c>
      <c r="DD5" s="59" t="s">
        <v>104</v>
      </c>
      <c r="DE5" s="59" t="s">
        <v>94</v>
      </c>
      <c r="DF5" s="59" t="s">
        <v>95</v>
      </c>
      <c r="DG5" s="59" t="s">
        <v>96</v>
      </c>
      <c r="DH5" s="59" t="s">
        <v>97</v>
      </c>
      <c r="DI5" s="59" t="s">
        <v>98</v>
      </c>
      <c r="DJ5" s="59" t="s">
        <v>35</v>
      </c>
      <c r="DK5" s="59" t="s">
        <v>101</v>
      </c>
      <c r="DL5" s="59" t="s">
        <v>90</v>
      </c>
      <c r="DM5" s="59" t="s">
        <v>100</v>
      </c>
      <c r="DN5" s="59" t="s">
        <v>92</v>
      </c>
      <c r="DO5" s="59" t="s">
        <v>93</v>
      </c>
      <c r="DP5" s="59" t="s">
        <v>94</v>
      </c>
      <c r="DQ5" s="59" t="s">
        <v>95</v>
      </c>
      <c r="DR5" s="59" t="s">
        <v>96</v>
      </c>
      <c r="DS5" s="59" t="s">
        <v>97</v>
      </c>
      <c r="DT5" s="59" t="s">
        <v>98</v>
      </c>
      <c r="DU5" s="59" t="s">
        <v>99</v>
      </c>
    </row>
    <row r="6" spans="1:125" s="66" customFormat="1" x14ac:dyDescent="0.15">
      <c r="A6" s="49" t="s">
        <v>105</v>
      </c>
      <c r="B6" s="60">
        <f>B8</f>
        <v>2019</v>
      </c>
      <c r="C6" s="60">
        <f t="shared" ref="C6:X6" si="1">C8</f>
        <v>302015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2</v>
      </c>
      <c r="H6" s="60" t="str">
        <f>SUBSTITUTE(H8,"　","")</f>
        <v>和歌山県和歌山市</v>
      </c>
      <c r="I6" s="60" t="str">
        <f t="shared" si="1"/>
        <v>本町地下駐車場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Ａ２Ｂ１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都市計画駐車場</v>
      </c>
      <c r="Q6" s="62" t="str">
        <f t="shared" si="1"/>
        <v>地下式</v>
      </c>
      <c r="R6" s="63">
        <f t="shared" si="1"/>
        <v>40</v>
      </c>
      <c r="S6" s="62" t="str">
        <f t="shared" si="1"/>
        <v>商業施設</v>
      </c>
      <c r="T6" s="62" t="str">
        <f t="shared" si="1"/>
        <v>無</v>
      </c>
      <c r="U6" s="63">
        <f t="shared" si="1"/>
        <v>5566</v>
      </c>
      <c r="V6" s="63">
        <f t="shared" si="1"/>
        <v>166</v>
      </c>
      <c r="W6" s="63">
        <f t="shared" si="1"/>
        <v>200</v>
      </c>
      <c r="X6" s="62" t="str">
        <f t="shared" si="1"/>
        <v>導入なし</v>
      </c>
      <c r="Y6" s="64">
        <f>IF(Y8="-",NA(),Y8)</f>
        <v>0</v>
      </c>
      <c r="Z6" s="64">
        <f t="shared" ref="Z6:AH6" si="2">IF(Z8="-",NA(),Z8)</f>
        <v>0</v>
      </c>
      <c r="AA6" s="64">
        <f t="shared" si="2"/>
        <v>0</v>
      </c>
      <c r="AB6" s="64">
        <f t="shared" si="2"/>
        <v>0</v>
      </c>
      <c r="AC6" s="64">
        <f t="shared" si="2"/>
        <v>0</v>
      </c>
      <c r="AD6" s="64">
        <f t="shared" si="2"/>
        <v>113.4</v>
      </c>
      <c r="AE6" s="64">
        <f t="shared" si="2"/>
        <v>191.4</v>
      </c>
      <c r="AF6" s="64">
        <f t="shared" si="2"/>
        <v>141.30000000000001</v>
      </c>
      <c r="AG6" s="64">
        <f t="shared" si="2"/>
        <v>123.9</v>
      </c>
      <c r="AH6" s="64">
        <f t="shared" si="2"/>
        <v>120.1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9.5</v>
      </c>
      <c r="AP6" s="64">
        <f t="shared" si="3"/>
        <v>15.1</v>
      </c>
      <c r="AQ6" s="64">
        <f t="shared" si="3"/>
        <v>15</v>
      </c>
      <c r="AR6" s="64">
        <f t="shared" si="3"/>
        <v>10.4</v>
      </c>
      <c r="AS6" s="64">
        <f t="shared" si="3"/>
        <v>5</v>
      </c>
      <c r="AT6" s="61" t="str">
        <f>IF(AT8="-","",IF(AT8="-","【-】","【"&amp;SUBSTITUTE(TEXT(AT8,"#,##0.0"),"-","△")&amp;"】"))</f>
        <v>【2.3】</v>
      </c>
      <c r="AU6" s="65" t="e">
        <f>IF(AU8="-",NA(),AU8)</f>
        <v>#N/A</v>
      </c>
      <c r="AV6" s="65" t="e">
        <f t="shared" ref="AV6:BD6" si="4">IF(AV8="-",NA(),AV8)</f>
        <v>#N/A</v>
      </c>
      <c r="AW6" s="65" t="e">
        <f t="shared" si="4"/>
        <v>#N/A</v>
      </c>
      <c r="AX6" s="65">
        <f t="shared" si="4"/>
        <v>0</v>
      </c>
      <c r="AY6" s="65">
        <f t="shared" si="4"/>
        <v>0</v>
      </c>
      <c r="AZ6" s="65">
        <f t="shared" si="4"/>
        <v>177</v>
      </c>
      <c r="BA6" s="65">
        <f t="shared" si="4"/>
        <v>145</v>
      </c>
      <c r="BB6" s="65">
        <f t="shared" si="4"/>
        <v>108</v>
      </c>
      <c r="BC6" s="65">
        <f t="shared" si="4"/>
        <v>89</v>
      </c>
      <c r="BD6" s="65">
        <f t="shared" si="4"/>
        <v>37</v>
      </c>
      <c r="BE6" s="63" t="str">
        <f>IF(BE8="-","",IF(BE8="-","【-】","【"&amp;SUBSTITUTE(TEXT(BE8,"#,##0"),"-","△")&amp;"】"))</f>
        <v>【17】</v>
      </c>
      <c r="BF6" s="64">
        <f>IF(BF8="-",NA(),BF8)</f>
        <v>0</v>
      </c>
      <c r="BG6" s="64">
        <f t="shared" ref="BG6:BO6" si="5">IF(BG8="-",NA(),BG8)</f>
        <v>0</v>
      </c>
      <c r="BH6" s="64">
        <f t="shared" si="5"/>
        <v>0</v>
      </c>
      <c r="BI6" s="64">
        <f t="shared" si="5"/>
        <v>0</v>
      </c>
      <c r="BJ6" s="64">
        <f t="shared" si="5"/>
        <v>0</v>
      </c>
      <c r="BK6" s="64">
        <f t="shared" si="5"/>
        <v>17.5</v>
      </c>
      <c r="BL6" s="64">
        <f t="shared" si="5"/>
        <v>14.3</v>
      </c>
      <c r="BM6" s="64">
        <f t="shared" si="5"/>
        <v>11.8</v>
      </c>
      <c r="BN6" s="64">
        <f t="shared" si="5"/>
        <v>9.1</v>
      </c>
      <c r="BO6" s="64">
        <f t="shared" si="5"/>
        <v>1.4</v>
      </c>
      <c r="BP6" s="61" t="str">
        <f>IF(BP8="-","",IF(BP8="-","【-】","【"&amp;SUBSTITUTE(TEXT(BP8,"#,##0.0"),"-","△")&amp;"】"))</f>
        <v>【20.8】</v>
      </c>
      <c r="BQ6" s="65">
        <f>IF(BQ8="-",NA(),BQ8)</f>
        <v>-341</v>
      </c>
      <c r="BR6" s="65">
        <f t="shared" ref="BR6:BZ6" si="6">IF(BR8="-",NA(),BR8)</f>
        <v>-337</v>
      </c>
      <c r="BS6" s="65">
        <f t="shared" si="6"/>
        <v>-492</v>
      </c>
      <c r="BT6" s="65">
        <f t="shared" si="6"/>
        <v>-21128</v>
      </c>
      <c r="BU6" s="65">
        <f t="shared" si="6"/>
        <v>-276908</v>
      </c>
      <c r="BV6" s="65">
        <f t="shared" si="6"/>
        <v>36318</v>
      </c>
      <c r="BW6" s="65">
        <f t="shared" si="6"/>
        <v>37745</v>
      </c>
      <c r="BX6" s="65">
        <f t="shared" si="6"/>
        <v>35151</v>
      </c>
      <c r="BY6" s="65">
        <f t="shared" si="6"/>
        <v>21556</v>
      </c>
      <c r="BZ6" s="65">
        <f t="shared" si="6"/>
        <v>18053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106</v>
      </c>
      <c r="CM6" s="63">
        <f t="shared" ref="CM6:CN6" si="7">CM8</f>
        <v>0</v>
      </c>
      <c r="CN6" s="63">
        <f t="shared" si="7"/>
        <v>383212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107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278.89999999999998</v>
      </c>
      <c r="DF6" s="64">
        <f t="shared" si="8"/>
        <v>205.5</v>
      </c>
      <c r="DG6" s="64">
        <f t="shared" si="8"/>
        <v>187.9</v>
      </c>
      <c r="DH6" s="64">
        <f t="shared" si="8"/>
        <v>143.19999999999999</v>
      </c>
      <c r="DI6" s="64">
        <f t="shared" si="8"/>
        <v>128.9</v>
      </c>
      <c r="DJ6" s="61" t="str">
        <f>IF(DJ8="-","",IF(DJ8="-","【-】","【"&amp;SUBSTITUTE(TEXT(DJ8,"#,##0.0"),"-","△")&amp;"】"))</f>
        <v>【425.4】</v>
      </c>
      <c r="DK6" s="64">
        <f>IF(DK8="-",NA(),DK8)</f>
        <v>0</v>
      </c>
      <c r="DL6" s="64">
        <f t="shared" ref="DL6:DT6" si="9">IF(DL8="-",NA(),DL8)</f>
        <v>0</v>
      </c>
      <c r="DM6" s="64">
        <f t="shared" si="9"/>
        <v>0</v>
      </c>
      <c r="DN6" s="64">
        <f t="shared" si="9"/>
        <v>0</v>
      </c>
      <c r="DO6" s="64">
        <f t="shared" si="9"/>
        <v>0</v>
      </c>
      <c r="DP6" s="64">
        <f t="shared" si="9"/>
        <v>185.2</v>
      </c>
      <c r="DQ6" s="64">
        <f t="shared" si="9"/>
        <v>184.1</v>
      </c>
      <c r="DR6" s="64">
        <f t="shared" si="9"/>
        <v>186.8</v>
      </c>
      <c r="DS6" s="64">
        <f t="shared" si="9"/>
        <v>184.2</v>
      </c>
      <c r="DT6" s="64">
        <f t="shared" si="9"/>
        <v>184.2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108</v>
      </c>
      <c r="B7" s="60">
        <f t="shared" ref="B7:X7" si="10">B8</f>
        <v>2019</v>
      </c>
      <c r="C7" s="60">
        <f t="shared" si="10"/>
        <v>302015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2</v>
      </c>
      <c r="H7" s="60" t="str">
        <f t="shared" si="10"/>
        <v>和歌山県　和歌山市</v>
      </c>
      <c r="I7" s="60" t="str">
        <f t="shared" si="10"/>
        <v>本町地下駐車場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Ａ２Ｂ１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都市計画駐車場</v>
      </c>
      <c r="Q7" s="62" t="str">
        <f t="shared" si="10"/>
        <v>地下式</v>
      </c>
      <c r="R7" s="63">
        <f t="shared" si="10"/>
        <v>40</v>
      </c>
      <c r="S7" s="62" t="str">
        <f t="shared" si="10"/>
        <v>商業施設</v>
      </c>
      <c r="T7" s="62" t="str">
        <f t="shared" si="10"/>
        <v>無</v>
      </c>
      <c r="U7" s="63">
        <f t="shared" si="10"/>
        <v>5566</v>
      </c>
      <c r="V7" s="63">
        <f t="shared" si="10"/>
        <v>166</v>
      </c>
      <c r="W7" s="63">
        <f t="shared" si="10"/>
        <v>200</v>
      </c>
      <c r="X7" s="62" t="str">
        <f t="shared" si="10"/>
        <v>導入なし</v>
      </c>
      <c r="Y7" s="64">
        <f>Y8</f>
        <v>0</v>
      </c>
      <c r="Z7" s="64">
        <f t="shared" ref="Z7:AH7" si="11">Z8</f>
        <v>0</v>
      </c>
      <c r="AA7" s="64">
        <f t="shared" si="11"/>
        <v>0</v>
      </c>
      <c r="AB7" s="64">
        <f t="shared" si="11"/>
        <v>0</v>
      </c>
      <c r="AC7" s="64">
        <f t="shared" si="11"/>
        <v>0</v>
      </c>
      <c r="AD7" s="64">
        <f t="shared" si="11"/>
        <v>113.4</v>
      </c>
      <c r="AE7" s="64">
        <f t="shared" si="11"/>
        <v>191.4</v>
      </c>
      <c r="AF7" s="64">
        <f t="shared" si="11"/>
        <v>141.30000000000001</v>
      </c>
      <c r="AG7" s="64">
        <f t="shared" si="11"/>
        <v>123.9</v>
      </c>
      <c r="AH7" s="64">
        <f t="shared" si="11"/>
        <v>120.1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9.5</v>
      </c>
      <c r="AP7" s="64">
        <f t="shared" si="12"/>
        <v>15.1</v>
      </c>
      <c r="AQ7" s="64">
        <f t="shared" si="12"/>
        <v>15</v>
      </c>
      <c r="AR7" s="64">
        <f t="shared" si="12"/>
        <v>10.4</v>
      </c>
      <c r="AS7" s="64">
        <f t="shared" si="12"/>
        <v>5</v>
      </c>
      <c r="AT7" s="61"/>
      <c r="AU7" s="65" t="str">
        <f>AU8</f>
        <v>-</v>
      </c>
      <c r="AV7" s="65" t="str">
        <f t="shared" ref="AV7:BD7" si="13">AV8</f>
        <v>-</v>
      </c>
      <c r="AW7" s="65" t="str">
        <f t="shared" si="13"/>
        <v>-</v>
      </c>
      <c r="AX7" s="65">
        <f t="shared" si="13"/>
        <v>0</v>
      </c>
      <c r="AY7" s="65">
        <f t="shared" si="13"/>
        <v>0</v>
      </c>
      <c r="AZ7" s="65">
        <f t="shared" si="13"/>
        <v>177</v>
      </c>
      <c r="BA7" s="65">
        <f t="shared" si="13"/>
        <v>145</v>
      </c>
      <c r="BB7" s="65">
        <f t="shared" si="13"/>
        <v>108</v>
      </c>
      <c r="BC7" s="65">
        <f t="shared" si="13"/>
        <v>89</v>
      </c>
      <c r="BD7" s="65">
        <f t="shared" si="13"/>
        <v>37</v>
      </c>
      <c r="BE7" s="63"/>
      <c r="BF7" s="64">
        <f>BF8</f>
        <v>0</v>
      </c>
      <c r="BG7" s="64">
        <f t="shared" ref="BG7:BO7" si="14">BG8</f>
        <v>0</v>
      </c>
      <c r="BH7" s="64">
        <f t="shared" si="14"/>
        <v>0</v>
      </c>
      <c r="BI7" s="64">
        <f t="shared" si="14"/>
        <v>0</v>
      </c>
      <c r="BJ7" s="64">
        <f t="shared" si="14"/>
        <v>0</v>
      </c>
      <c r="BK7" s="64">
        <f t="shared" si="14"/>
        <v>17.5</v>
      </c>
      <c r="BL7" s="64">
        <f t="shared" si="14"/>
        <v>14.3</v>
      </c>
      <c r="BM7" s="64">
        <f t="shared" si="14"/>
        <v>11.8</v>
      </c>
      <c r="BN7" s="64">
        <f t="shared" si="14"/>
        <v>9.1</v>
      </c>
      <c r="BO7" s="64">
        <f t="shared" si="14"/>
        <v>1.4</v>
      </c>
      <c r="BP7" s="61"/>
      <c r="BQ7" s="65">
        <f>BQ8</f>
        <v>-341</v>
      </c>
      <c r="BR7" s="65">
        <f t="shared" ref="BR7:BZ7" si="15">BR8</f>
        <v>-337</v>
      </c>
      <c r="BS7" s="65">
        <f t="shared" si="15"/>
        <v>-492</v>
      </c>
      <c r="BT7" s="65">
        <f t="shared" si="15"/>
        <v>-21128</v>
      </c>
      <c r="BU7" s="65">
        <f t="shared" si="15"/>
        <v>-276908</v>
      </c>
      <c r="BV7" s="65">
        <f t="shared" si="15"/>
        <v>36318</v>
      </c>
      <c r="BW7" s="65">
        <f t="shared" si="15"/>
        <v>37745</v>
      </c>
      <c r="BX7" s="65">
        <f t="shared" si="15"/>
        <v>35151</v>
      </c>
      <c r="BY7" s="65">
        <f t="shared" si="15"/>
        <v>21556</v>
      </c>
      <c r="BZ7" s="65">
        <f t="shared" si="15"/>
        <v>18053</v>
      </c>
      <c r="CA7" s="63"/>
      <c r="CB7" s="64" t="s">
        <v>109</v>
      </c>
      <c r="CC7" s="64" t="s">
        <v>109</v>
      </c>
      <c r="CD7" s="64" t="s">
        <v>109</v>
      </c>
      <c r="CE7" s="64" t="s">
        <v>109</v>
      </c>
      <c r="CF7" s="64" t="s">
        <v>109</v>
      </c>
      <c r="CG7" s="64" t="s">
        <v>109</v>
      </c>
      <c r="CH7" s="64" t="s">
        <v>109</v>
      </c>
      <c r="CI7" s="64" t="s">
        <v>109</v>
      </c>
      <c r="CJ7" s="64" t="s">
        <v>109</v>
      </c>
      <c r="CK7" s="64" t="s">
        <v>110</v>
      </c>
      <c r="CL7" s="61"/>
      <c r="CM7" s="63">
        <f>CM8</f>
        <v>0</v>
      </c>
      <c r="CN7" s="63">
        <f>CN8</f>
        <v>383212</v>
      </c>
      <c r="CO7" s="64" t="s">
        <v>109</v>
      </c>
      <c r="CP7" s="64" t="s">
        <v>109</v>
      </c>
      <c r="CQ7" s="64" t="s">
        <v>109</v>
      </c>
      <c r="CR7" s="64" t="s">
        <v>109</v>
      </c>
      <c r="CS7" s="64" t="s">
        <v>109</v>
      </c>
      <c r="CT7" s="64" t="s">
        <v>109</v>
      </c>
      <c r="CU7" s="64" t="s">
        <v>109</v>
      </c>
      <c r="CV7" s="64" t="s">
        <v>109</v>
      </c>
      <c r="CW7" s="64" t="s">
        <v>109</v>
      </c>
      <c r="CX7" s="64" t="s">
        <v>106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278.89999999999998</v>
      </c>
      <c r="DF7" s="64">
        <f t="shared" si="16"/>
        <v>205.5</v>
      </c>
      <c r="DG7" s="64">
        <f t="shared" si="16"/>
        <v>187.9</v>
      </c>
      <c r="DH7" s="64">
        <f t="shared" si="16"/>
        <v>143.19999999999999</v>
      </c>
      <c r="DI7" s="64">
        <f t="shared" si="16"/>
        <v>128.9</v>
      </c>
      <c r="DJ7" s="61"/>
      <c r="DK7" s="64">
        <f>DK8</f>
        <v>0</v>
      </c>
      <c r="DL7" s="64">
        <f t="shared" ref="DL7:DT7" si="17">DL8</f>
        <v>0</v>
      </c>
      <c r="DM7" s="64">
        <f t="shared" si="17"/>
        <v>0</v>
      </c>
      <c r="DN7" s="64">
        <f t="shared" si="17"/>
        <v>0</v>
      </c>
      <c r="DO7" s="64">
        <f t="shared" si="17"/>
        <v>0</v>
      </c>
      <c r="DP7" s="64">
        <f t="shared" si="17"/>
        <v>185.2</v>
      </c>
      <c r="DQ7" s="64">
        <f t="shared" si="17"/>
        <v>184.1</v>
      </c>
      <c r="DR7" s="64">
        <f t="shared" si="17"/>
        <v>186.8</v>
      </c>
      <c r="DS7" s="64">
        <f t="shared" si="17"/>
        <v>184.2</v>
      </c>
      <c r="DT7" s="64">
        <f t="shared" si="17"/>
        <v>184.2</v>
      </c>
      <c r="DU7" s="61"/>
    </row>
    <row r="8" spans="1:125" s="66" customFormat="1" x14ac:dyDescent="0.15">
      <c r="A8" s="49"/>
      <c r="B8" s="67">
        <v>2019</v>
      </c>
      <c r="C8" s="67">
        <v>302015</v>
      </c>
      <c r="D8" s="67">
        <v>47</v>
      </c>
      <c r="E8" s="67">
        <v>14</v>
      </c>
      <c r="F8" s="67">
        <v>0</v>
      </c>
      <c r="G8" s="67">
        <v>2</v>
      </c>
      <c r="H8" s="67" t="s">
        <v>111</v>
      </c>
      <c r="I8" s="67" t="s">
        <v>112</v>
      </c>
      <c r="J8" s="67" t="s">
        <v>113</v>
      </c>
      <c r="K8" s="67" t="s">
        <v>114</v>
      </c>
      <c r="L8" s="67" t="s">
        <v>115</v>
      </c>
      <c r="M8" s="67" t="s">
        <v>116</v>
      </c>
      <c r="N8" s="67" t="s">
        <v>117</v>
      </c>
      <c r="O8" s="68" t="s">
        <v>118</v>
      </c>
      <c r="P8" s="69" t="s">
        <v>119</v>
      </c>
      <c r="Q8" s="69" t="s">
        <v>120</v>
      </c>
      <c r="R8" s="70">
        <v>40</v>
      </c>
      <c r="S8" s="69" t="s">
        <v>121</v>
      </c>
      <c r="T8" s="69" t="s">
        <v>122</v>
      </c>
      <c r="U8" s="70">
        <v>5566</v>
      </c>
      <c r="V8" s="70">
        <v>166</v>
      </c>
      <c r="W8" s="70">
        <v>200</v>
      </c>
      <c r="X8" s="69" t="s">
        <v>123</v>
      </c>
      <c r="Y8" s="71">
        <v>0</v>
      </c>
      <c r="Z8" s="71">
        <v>0</v>
      </c>
      <c r="AA8" s="71">
        <v>0</v>
      </c>
      <c r="AB8" s="71">
        <v>0</v>
      </c>
      <c r="AC8" s="71">
        <v>0</v>
      </c>
      <c r="AD8" s="71">
        <v>113.4</v>
      </c>
      <c r="AE8" s="71">
        <v>191.4</v>
      </c>
      <c r="AF8" s="71">
        <v>141.30000000000001</v>
      </c>
      <c r="AG8" s="71">
        <v>123.9</v>
      </c>
      <c r="AH8" s="71">
        <v>120.1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9.5</v>
      </c>
      <c r="AP8" s="71">
        <v>15.1</v>
      </c>
      <c r="AQ8" s="71">
        <v>15</v>
      </c>
      <c r="AR8" s="71">
        <v>10.4</v>
      </c>
      <c r="AS8" s="71">
        <v>5</v>
      </c>
      <c r="AT8" s="68">
        <v>2.2999999999999998</v>
      </c>
      <c r="AU8" s="72" t="s">
        <v>115</v>
      </c>
      <c r="AV8" s="72" t="s">
        <v>115</v>
      </c>
      <c r="AW8" s="72" t="s">
        <v>115</v>
      </c>
      <c r="AX8" s="72">
        <v>0</v>
      </c>
      <c r="AY8" s="72">
        <v>0</v>
      </c>
      <c r="AZ8" s="72">
        <v>177</v>
      </c>
      <c r="BA8" s="72">
        <v>145</v>
      </c>
      <c r="BB8" s="72">
        <v>108</v>
      </c>
      <c r="BC8" s="72">
        <v>89</v>
      </c>
      <c r="BD8" s="72">
        <v>37</v>
      </c>
      <c r="BE8" s="72">
        <v>17</v>
      </c>
      <c r="BF8" s="71">
        <v>0</v>
      </c>
      <c r="BG8" s="71">
        <v>0</v>
      </c>
      <c r="BH8" s="71">
        <v>0</v>
      </c>
      <c r="BI8" s="71">
        <v>0</v>
      </c>
      <c r="BJ8" s="71">
        <v>0</v>
      </c>
      <c r="BK8" s="71">
        <v>17.5</v>
      </c>
      <c r="BL8" s="71">
        <v>14.3</v>
      </c>
      <c r="BM8" s="71">
        <v>11.8</v>
      </c>
      <c r="BN8" s="71">
        <v>9.1</v>
      </c>
      <c r="BO8" s="71">
        <v>1.4</v>
      </c>
      <c r="BP8" s="68">
        <v>20.8</v>
      </c>
      <c r="BQ8" s="72">
        <v>-341</v>
      </c>
      <c r="BR8" s="72">
        <v>-337</v>
      </c>
      <c r="BS8" s="72">
        <v>-492</v>
      </c>
      <c r="BT8" s="73">
        <v>-21128</v>
      </c>
      <c r="BU8" s="73">
        <v>-276908</v>
      </c>
      <c r="BV8" s="72">
        <v>36318</v>
      </c>
      <c r="BW8" s="72">
        <v>37745</v>
      </c>
      <c r="BX8" s="72">
        <v>35151</v>
      </c>
      <c r="BY8" s="72">
        <v>21556</v>
      </c>
      <c r="BZ8" s="72">
        <v>18053</v>
      </c>
      <c r="CA8" s="70">
        <v>14290</v>
      </c>
      <c r="CB8" s="71" t="s">
        <v>115</v>
      </c>
      <c r="CC8" s="71" t="s">
        <v>115</v>
      </c>
      <c r="CD8" s="71" t="s">
        <v>115</v>
      </c>
      <c r="CE8" s="71" t="s">
        <v>115</v>
      </c>
      <c r="CF8" s="71" t="s">
        <v>115</v>
      </c>
      <c r="CG8" s="71" t="s">
        <v>115</v>
      </c>
      <c r="CH8" s="71" t="s">
        <v>115</v>
      </c>
      <c r="CI8" s="71" t="s">
        <v>115</v>
      </c>
      <c r="CJ8" s="71" t="s">
        <v>115</v>
      </c>
      <c r="CK8" s="71" t="s">
        <v>115</v>
      </c>
      <c r="CL8" s="68" t="s">
        <v>115</v>
      </c>
      <c r="CM8" s="70">
        <v>0</v>
      </c>
      <c r="CN8" s="70">
        <v>383212</v>
      </c>
      <c r="CO8" s="71" t="s">
        <v>115</v>
      </c>
      <c r="CP8" s="71" t="s">
        <v>115</v>
      </c>
      <c r="CQ8" s="71" t="s">
        <v>115</v>
      </c>
      <c r="CR8" s="71" t="s">
        <v>115</v>
      </c>
      <c r="CS8" s="71" t="s">
        <v>115</v>
      </c>
      <c r="CT8" s="71" t="s">
        <v>115</v>
      </c>
      <c r="CU8" s="71" t="s">
        <v>115</v>
      </c>
      <c r="CV8" s="71" t="s">
        <v>115</v>
      </c>
      <c r="CW8" s="71" t="s">
        <v>115</v>
      </c>
      <c r="CX8" s="71" t="s">
        <v>115</v>
      </c>
      <c r="CY8" s="68" t="s">
        <v>115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278.89999999999998</v>
      </c>
      <c r="DF8" s="71">
        <v>205.5</v>
      </c>
      <c r="DG8" s="71">
        <v>187.9</v>
      </c>
      <c r="DH8" s="71">
        <v>143.19999999999999</v>
      </c>
      <c r="DI8" s="71">
        <v>128.9</v>
      </c>
      <c r="DJ8" s="68">
        <v>425.4</v>
      </c>
      <c r="DK8" s="71">
        <v>0</v>
      </c>
      <c r="DL8" s="71">
        <v>0</v>
      </c>
      <c r="DM8" s="71">
        <v>0</v>
      </c>
      <c r="DN8" s="71">
        <v>0</v>
      </c>
      <c r="DO8" s="71">
        <v>0</v>
      </c>
      <c r="DP8" s="71">
        <v>185.2</v>
      </c>
      <c r="DQ8" s="71">
        <v>184.1</v>
      </c>
      <c r="DR8" s="71">
        <v>186.8</v>
      </c>
      <c r="DS8" s="71">
        <v>184.2</v>
      </c>
      <c r="DT8" s="71">
        <v>184.2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124</v>
      </c>
      <c r="C10" s="78" t="s">
        <v>125</v>
      </c>
      <c r="D10" s="78" t="s">
        <v>126</v>
      </c>
      <c r="E10" s="78" t="s">
        <v>127</v>
      </c>
      <c r="F10" s="78" t="s">
        <v>128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