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10_水道事務所\09　白井\"/>
    </mc:Choice>
  </mc:AlternateContent>
  <workbookProtection workbookAlgorithmName="SHA-512" workbookHashValue="DI9BXuFULqDQdNpdHhvZhihb5eQh19cMExd4/ncylGl7/si/UzTI/g/WbtlSgXRWGaicrCA6c6/TfwakA0b0Cg==" workbookSaltValue="KRTVCMzKABQN7RhRCnRll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<sst xmlns="http://schemas.openxmlformats.org/spreadsheetml/2006/main" count="228" uniqueCount="113">
  <si>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</si>
  <si>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</si>
  <si>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</si>
  <si>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</si>
  <si>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</si>
  <si>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</si>
  <si>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</si>
  <si>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</si>
  <si>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</si>
  <si>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</si>
  <si>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</si>
  <si>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</si>
  <si>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</si>
  <si>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</si>
  <si>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</si>
  <si>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</si>
  <si>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</si>
  <si>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</si>
  <si>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</si>
  <si>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</si>
  <si>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</si>
  <si>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</si>
  <si>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</si>
  <si>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</si>
  <si>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</si>
  <si>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</si>
  <si>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</si>
  <si>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</si>
  <si>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</si>
  <si>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</si>
  <si>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</si>
  <si>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</si>
  <si>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</si>
  <si>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</si>
  <si>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</si>
  <si>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</si>
  <si>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</si>
  <si>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</si>
  <si>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</si>
  <si>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</si>
  <si>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</si>
  <si>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</si>
  <si>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</si>
  <si>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</si>
  <si>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</si>
  <si>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</si>
  <si>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</si>
  <si>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</si>
  <si>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</si>
  <si>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</si>
  <si>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</si>
  <si>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</si>
  <si>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</si>
  <si>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</si>
  <si>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</si>
  <si>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</si>
  <si>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</si>
  <si>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</si>
  <si>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</si>
  <si>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</si>
  <si>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</si>
  <si>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</si>
  <si>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</si>
  <si>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</si>
  <si>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</si>
  <si>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</si>
  <si>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</si>
  <si>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</si>
  <si>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</si>
  <si>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</si>
  <si>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</si>
  <si>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</si>
  <si>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</si>
  <si>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</si>
  <si>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</si>
  <si>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</si>
  <si>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</si>
  <si>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</si>
  <si>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</si>
  <si>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</si>
  <si>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</si>
  <si>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</si>
  <si>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</si>
  <si>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</si>
  <si>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</si>
  <si>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</si>
  <si>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</si>
  <si>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</si>
  <si>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</si>
  <si>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</si>
  <si>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</si>
  <si>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</si>
  <si>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</si>
  <si>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</si>
  <si>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</si>
  <si>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</si>
  <si>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</si>
  <si>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湯浅町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</si>
  <si>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</si>
  <si>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</si>
  <si>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</si>
  <si>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</si>
  <si>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</si>
  <si>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</si>
  <si>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</si>
  <si>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</si>
  <si>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</si>
  <si>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</si>
  <si>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</si>
  <si>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</si>
  <si>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収益的収支比率は、過去５年間において50～60%の間を推移しており、今後も健全経営に向け改善していく必要がある。
　経費回収率は、類似団体平均値と同等であるが、数値としては低く、更なる経費削減及び接続率の向上が必要である。
　汚水処理原価は、類似団体平均値と同等となっている。
　水洗化率は、微増ではあるが、ほぼ横ばいで約46％と低いままであるため、接続率の向上を図る必要がある。</t>
    <rPh sb="74" eb="76">
      <t>ドウトウ</t>
    </rPh>
    <rPh sb="81" eb="83">
      <t>スウチ</t>
    </rPh>
    <rPh sb="87" eb="88">
      <t>ヒク</t>
    </rPh>
    <rPh sb="90" eb="91">
      <t>サラ</t>
    </rPh>
    <rPh sb="93" eb="95">
      <t>ケイヒ</t>
    </rPh>
    <rPh sb="95" eb="97">
      <t>サクゲン</t>
    </rPh>
    <rPh sb="97" eb="98">
      <t>オヨ</t>
    </rPh>
    <rPh sb="99" eb="101">
      <t>セツゾク</t>
    </rPh>
    <rPh sb="101" eb="102">
      <t>リツ</t>
    </rPh>
    <rPh sb="103" eb="105">
      <t>コウジョウ</t>
    </rPh>
    <rPh sb="106" eb="108">
      <t>ヒツヨウ</t>
    </rPh>
    <rPh sb="157" eb="158">
      <t>ヨコ</t>
    </rPh>
    <rPh sb="183" eb="184">
      <t>ハカ</t>
    </rPh>
    <phoneticPr fontId="4"/>
  </si>
  <si>
    <t>　農業集落排水施設は、稼動から１５年が経過し、機器・計器類の故障が増えてきており、毎年修繕にて機器等の長寿命化に取り組んでいるが、今後は耐用年数を考慮しながら抜本的な改修計画を含めて検討する必要がある。</t>
    <rPh sb="11" eb="13">
      <t>カドウ</t>
    </rPh>
    <rPh sb="33" eb="34">
      <t>フ</t>
    </rPh>
    <rPh sb="49" eb="50">
      <t>トウ</t>
    </rPh>
    <rPh sb="56" eb="57">
      <t>ト</t>
    </rPh>
    <rPh sb="58" eb="59">
      <t>ク</t>
    </rPh>
    <rPh sb="65" eb="67">
      <t>コンゴ</t>
    </rPh>
    <rPh sb="68" eb="70">
      <t>タイヨウ</t>
    </rPh>
    <rPh sb="70" eb="72">
      <t>ネンスウ</t>
    </rPh>
    <rPh sb="73" eb="75">
      <t>コウリョ</t>
    </rPh>
    <rPh sb="79" eb="82">
      <t>バッポンテキ</t>
    </rPh>
    <rPh sb="83" eb="85">
      <t>カイシュウ</t>
    </rPh>
    <rPh sb="85" eb="87">
      <t>ケイカク</t>
    </rPh>
    <rPh sb="88" eb="89">
      <t>フク</t>
    </rPh>
    <rPh sb="91" eb="93">
      <t>ケントウ</t>
    </rPh>
    <rPh sb="95" eb="97">
      <t>ヒツヨウ</t>
    </rPh>
    <phoneticPr fontId="4"/>
  </si>
  <si>
    <t>　水洗化率（接続率）は、微増ではあるが、ほぼ横ばいで類似団体平均値を下回る状況が続いており、今後も大きく上昇することを見込むことが難しいことから、経費回収率の上昇も見込むことができない。
　今後は、より一層の水洗化率（接続率）向上の取り組みを図ると共に使用料の見直しも検討し経営を改善していく必要がある。
　また、施設について、耐用年数が経過するポンプ等の機器類も発生することから抜本的な改修・長寿命化を検討する必要がある。</t>
    <rPh sb="34" eb="36">
      <t>シタマワ</t>
    </rPh>
    <rPh sb="52" eb="54">
      <t>ジョウショウ</t>
    </rPh>
    <rPh sb="65" eb="66">
      <t>ムズカ</t>
    </rPh>
    <rPh sb="79" eb="81">
      <t>ジョウショウ</t>
    </rPh>
    <rPh sb="82" eb="84">
      <t>ミコ</t>
    </rPh>
    <rPh sb="95" eb="97">
      <t>コンゴ</t>
    </rPh>
    <rPh sb="101" eb="103">
      <t>イッソウ</t>
    </rPh>
    <rPh sb="113" eb="115">
      <t>コウジョウ</t>
    </rPh>
    <rPh sb="116" eb="117">
      <t>ト</t>
    </rPh>
    <rPh sb="118" eb="119">
      <t>ク</t>
    </rPh>
    <rPh sb="121" eb="122">
      <t>ハカ</t>
    </rPh>
    <rPh sb="124" eb="125">
      <t>トモ</t>
    </rPh>
    <rPh sb="134" eb="136">
      <t>ケントウ</t>
    </rPh>
    <rPh sb="164" eb="166">
      <t>タイヨウ</t>
    </rPh>
    <rPh sb="166" eb="168">
      <t>ネンスウ</t>
    </rPh>
    <rPh sb="169" eb="171">
      <t>ケイカ</t>
    </rPh>
    <rPh sb="176" eb="177">
      <t>トウ</t>
    </rPh>
    <rPh sb="180" eb="181">
      <t>ルイ</t>
    </rPh>
    <rPh sb="182" eb="184">
      <t>ハッセイ</t>
    </rPh>
    <rPh sb="197" eb="198">
      <t>ナガ</t>
    </rPh>
    <rPh sb="198" eb="201">
      <t>ジュミョウカ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</si>
</sst>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673-4A0E-B7B5-2145EABD9CD9}"/>
            </c:ext>
          </c:extLst>
        </c:ser>
        <c:dLbls>
          <c:showLegendKey val="0"/>
          <c:showVal val="0"/>
          <c:showCatName val="0"/>
          <c:showSerName val="0"/>
          <c:showPercent val="0"/>
          <c:showBubbleSize val="0"/>
        </c:dLbls>
        <c:gapWidth val="150"/>
        <c:axId val="395921096"/>
        <c:axId val="395921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4673-4A0E-B7B5-2145EABD9CD9}"/>
            </c:ext>
          </c:extLst>
        </c:ser>
        <c:dLbls>
          <c:showLegendKey val="0"/>
          <c:showVal val="0"/>
          <c:showCatName val="0"/>
          <c:showSerName val="0"/>
          <c:showPercent val="0"/>
          <c:showBubbleSize val="0"/>
        </c:dLbls>
        <c:marker val="1"/>
        <c:smooth val="0"/>
        <c:axId val="395921096"/>
        <c:axId val="395921480"/>
      </c:lineChart>
      <c:dateAx>
        <c:axId val="395921096"/>
        <c:scaling>
          <c:orientation val="minMax"/>
        </c:scaling>
        <c:delete val="1"/>
        <c:axPos val="b"/>
        <c:numFmt formatCode="ge" sourceLinked="1"/>
        <c:majorTickMark val="none"/>
        <c:minorTickMark val="none"/>
        <c:tickLblPos val="none"/>
        <c:crossAx val="395921480"/>
        <c:crosses val="autoZero"/>
        <c:auto val="1"/>
        <c:lblOffset val="100"/>
        <c:baseTimeUnit val="years"/>
      </c:dateAx>
      <c:valAx>
        <c:axId val="39592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921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D39-4091-AA27-00DE96D6A372}"/>
            </c:ext>
          </c:extLst>
        </c:ser>
        <c:dLbls>
          <c:showLegendKey val="0"/>
          <c:showVal val="0"/>
          <c:showCatName val="0"/>
          <c:showSerName val="0"/>
          <c:showPercent val="0"/>
          <c:showBubbleSize val="0"/>
        </c:dLbls>
        <c:gapWidth val="150"/>
        <c:axId val="397116208"/>
        <c:axId val="397116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0D39-4091-AA27-00DE96D6A372}"/>
            </c:ext>
          </c:extLst>
        </c:ser>
        <c:dLbls>
          <c:showLegendKey val="0"/>
          <c:showVal val="0"/>
          <c:showCatName val="0"/>
          <c:showSerName val="0"/>
          <c:showPercent val="0"/>
          <c:showBubbleSize val="0"/>
        </c:dLbls>
        <c:marker val="1"/>
        <c:smooth val="0"/>
        <c:axId val="397116208"/>
        <c:axId val="397116600"/>
      </c:lineChart>
      <c:dateAx>
        <c:axId val="397116208"/>
        <c:scaling>
          <c:orientation val="minMax"/>
        </c:scaling>
        <c:delete val="1"/>
        <c:axPos val="b"/>
        <c:numFmt formatCode="ge" sourceLinked="1"/>
        <c:majorTickMark val="none"/>
        <c:minorTickMark val="none"/>
        <c:tickLblPos val="none"/>
        <c:crossAx val="397116600"/>
        <c:crosses val="autoZero"/>
        <c:auto val="1"/>
        <c:lblOffset val="100"/>
        <c:baseTimeUnit val="years"/>
      </c:dateAx>
      <c:valAx>
        <c:axId val="39711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1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45.36</c:v>
                </c:pt>
                <c:pt idx="1">
                  <c:v>46.5</c:v>
                </c:pt>
                <c:pt idx="2">
                  <c:v>47.1</c:v>
                </c:pt>
                <c:pt idx="3">
                  <c:v>46.21</c:v>
                </c:pt>
                <c:pt idx="4">
                  <c:v>46.28</c:v>
                </c:pt>
              </c:numCache>
            </c:numRef>
          </c:val>
          <c:extLst xmlns:c16r2="http://schemas.microsoft.com/office/drawing/2015/06/chart">
            <c:ext xmlns:c16="http://schemas.microsoft.com/office/drawing/2014/chart" uri="{C3380CC4-5D6E-409C-BE32-E72D297353CC}">
              <c16:uniqueId val="{00000000-AB08-4A3C-BC51-211D05AC43F0}"/>
            </c:ext>
          </c:extLst>
        </c:ser>
        <c:dLbls>
          <c:showLegendKey val="0"/>
          <c:showVal val="0"/>
          <c:showCatName val="0"/>
          <c:showSerName val="0"/>
          <c:showPercent val="0"/>
          <c:showBubbleSize val="0"/>
        </c:dLbls>
        <c:gapWidth val="150"/>
        <c:axId val="397117776"/>
        <c:axId val="39711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AB08-4A3C-BC51-211D05AC43F0}"/>
            </c:ext>
          </c:extLst>
        </c:ser>
        <c:dLbls>
          <c:showLegendKey val="0"/>
          <c:showVal val="0"/>
          <c:showCatName val="0"/>
          <c:showSerName val="0"/>
          <c:showPercent val="0"/>
          <c:showBubbleSize val="0"/>
        </c:dLbls>
        <c:marker val="1"/>
        <c:smooth val="0"/>
        <c:axId val="397117776"/>
        <c:axId val="397118168"/>
      </c:lineChart>
      <c:dateAx>
        <c:axId val="397117776"/>
        <c:scaling>
          <c:orientation val="minMax"/>
        </c:scaling>
        <c:delete val="1"/>
        <c:axPos val="b"/>
        <c:numFmt formatCode="ge" sourceLinked="1"/>
        <c:majorTickMark val="none"/>
        <c:minorTickMark val="none"/>
        <c:tickLblPos val="none"/>
        <c:crossAx val="397118168"/>
        <c:crosses val="autoZero"/>
        <c:auto val="1"/>
        <c:lblOffset val="100"/>
        <c:baseTimeUnit val="years"/>
      </c:dateAx>
      <c:valAx>
        <c:axId val="39711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711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56.93</c:v>
                </c:pt>
                <c:pt idx="1">
                  <c:v>60.61</c:v>
                </c:pt>
                <c:pt idx="2">
                  <c:v>58.89</c:v>
                </c:pt>
                <c:pt idx="3">
                  <c:v>52.09</c:v>
                </c:pt>
                <c:pt idx="4">
                  <c:v>53.35</c:v>
                </c:pt>
              </c:numCache>
            </c:numRef>
          </c:val>
          <c:extLst xmlns:c16r2="http://schemas.microsoft.com/office/drawing/2015/06/chart">
            <c:ext xmlns:c16="http://schemas.microsoft.com/office/drawing/2014/chart" uri="{C3380CC4-5D6E-409C-BE32-E72D297353CC}">
              <c16:uniqueId val="{00000000-16B5-412D-BF60-C46C7D6E12BB}"/>
            </c:ext>
          </c:extLst>
        </c:ser>
        <c:dLbls>
          <c:showLegendKey val="0"/>
          <c:showVal val="0"/>
          <c:showCatName val="0"/>
          <c:showSerName val="0"/>
          <c:showPercent val="0"/>
          <c:showBubbleSize val="0"/>
        </c:dLbls>
        <c:gapWidth val="150"/>
        <c:axId val="396381552"/>
        <c:axId val="3964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B5-412D-BF60-C46C7D6E12BB}"/>
            </c:ext>
          </c:extLst>
        </c:ser>
        <c:dLbls>
          <c:showLegendKey val="0"/>
          <c:showVal val="0"/>
          <c:showCatName val="0"/>
          <c:showSerName val="0"/>
          <c:showPercent val="0"/>
          <c:showBubbleSize val="0"/>
        </c:dLbls>
        <c:marker val="1"/>
        <c:smooth val="0"/>
        <c:axId val="396381552"/>
        <c:axId val="396412240"/>
      </c:lineChart>
      <c:dateAx>
        <c:axId val="396381552"/>
        <c:scaling>
          <c:orientation val="minMax"/>
        </c:scaling>
        <c:delete val="1"/>
        <c:axPos val="b"/>
        <c:numFmt formatCode="ge" sourceLinked="1"/>
        <c:majorTickMark val="none"/>
        <c:minorTickMark val="none"/>
        <c:tickLblPos val="none"/>
        <c:crossAx val="396412240"/>
        <c:crosses val="autoZero"/>
        <c:auto val="1"/>
        <c:lblOffset val="100"/>
        <c:baseTimeUnit val="years"/>
      </c:dateAx>
      <c:valAx>
        <c:axId val="39641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38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1E-4388-9F25-B0792489B620}"/>
            </c:ext>
          </c:extLst>
        </c:ser>
        <c:dLbls>
          <c:showLegendKey val="0"/>
          <c:showVal val="0"/>
          <c:showCatName val="0"/>
          <c:showSerName val="0"/>
          <c:showPercent val="0"/>
          <c:showBubbleSize val="0"/>
        </c:dLbls>
        <c:gapWidth val="150"/>
        <c:axId val="396459848"/>
        <c:axId val="39646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1E-4388-9F25-B0792489B620}"/>
            </c:ext>
          </c:extLst>
        </c:ser>
        <c:dLbls>
          <c:showLegendKey val="0"/>
          <c:showVal val="0"/>
          <c:showCatName val="0"/>
          <c:showSerName val="0"/>
          <c:showPercent val="0"/>
          <c:showBubbleSize val="0"/>
        </c:dLbls>
        <c:marker val="1"/>
        <c:smooth val="0"/>
        <c:axId val="396459848"/>
        <c:axId val="396460232"/>
      </c:lineChart>
      <c:dateAx>
        <c:axId val="396459848"/>
        <c:scaling>
          <c:orientation val="minMax"/>
        </c:scaling>
        <c:delete val="1"/>
        <c:axPos val="b"/>
        <c:numFmt formatCode="ge" sourceLinked="1"/>
        <c:majorTickMark val="none"/>
        <c:minorTickMark val="none"/>
        <c:tickLblPos val="none"/>
        <c:crossAx val="396460232"/>
        <c:crosses val="autoZero"/>
        <c:auto val="1"/>
        <c:lblOffset val="100"/>
        <c:baseTimeUnit val="years"/>
      </c:dateAx>
      <c:valAx>
        <c:axId val="396460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45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72-424A-AE98-B2D7D7BC1205}"/>
            </c:ext>
          </c:extLst>
        </c:ser>
        <c:dLbls>
          <c:showLegendKey val="0"/>
          <c:showVal val="0"/>
          <c:showCatName val="0"/>
          <c:showSerName val="0"/>
          <c:showPercent val="0"/>
          <c:showBubbleSize val="0"/>
        </c:dLbls>
        <c:gapWidth val="150"/>
        <c:axId val="396503744"/>
        <c:axId val="3965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72-424A-AE98-B2D7D7BC1205}"/>
            </c:ext>
          </c:extLst>
        </c:ser>
        <c:dLbls>
          <c:showLegendKey val="0"/>
          <c:showVal val="0"/>
          <c:showCatName val="0"/>
          <c:showSerName val="0"/>
          <c:showPercent val="0"/>
          <c:showBubbleSize val="0"/>
        </c:dLbls>
        <c:marker val="1"/>
        <c:smooth val="0"/>
        <c:axId val="396503744"/>
        <c:axId val="396504128"/>
      </c:lineChart>
      <c:dateAx>
        <c:axId val="396503744"/>
        <c:scaling>
          <c:orientation val="minMax"/>
        </c:scaling>
        <c:delete val="1"/>
        <c:axPos val="b"/>
        <c:numFmt formatCode="ge" sourceLinked="1"/>
        <c:majorTickMark val="none"/>
        <c:minorTickMark val="none"/>
        <c:tickLblPos val="none"/>
        <c:crossAx val="396504128"/>
        <c:crosses val="autoZero"/>
        <c:auto val="1"/>
        <c:lblOffset val="100"/>
        <c:baseTimeUnit val="years"/>
      </c:dateAx>
      <c:valAx>
        <c:axId val="3965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5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8C-4CB8-96DF-D95459C8444B}"/>
            </c:ext>
          </c:extLst>
        </c:ser>
        <c:dLbls>
          <c:showLegendKey val="0"/>
          <c:showVal val="0"/>
          <c:showCatName val="0"/>
          <c:showSerName val="0"/>
          <c:showPercent val="0"/>
          <c:showBubbleSize val="0"/>
        </c:dLbls>
        <c:gapWidth val="150"/>
        <c:axId val="395017456"/>
        <c:axId val="39501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8C-4CB8-96DF-D95459C8444B}"/>
            </c:ext>
          </c:extLst>
        </c:ser>
        <c:dLbls>
          <c:showLegendKey val="0"/>
          <c:showVal val="0"/>
          <c:showCatName val="0"/>
          <c:showSerName val="0"/>
          <c:showPercent val="0"/>
          <c:showBubbleSize val="0"/>
        </c:dLbls>
        <c:marker val="1"/>
        <c:smooth val="0"/>
        <c:axId val="395017456"/>
        <c:axId val="395018632"/>
      </c:lineChart>
      <c:dateAx>
        <c:axId val="395017456"/>
        <c:scaling>
          <c:orientation val="minMax"/>
        </c:scaling>
        <c:delete val="1"/>
        <c:axPos val="b"/>
        <c:numFmt formatCode="ge" sourceLinked="1"/>
        <c:majorTickMark val="none"/>
        <c:minorTickMark val="none"/>
        <c:tickLblPos val="none"/>
        <c:crossAx val="395018632"/>
        <c:crosses val="autoZero"/>
        <c:auto val="1"/>
        <c:lblOffset val="100"/>
        <c:baseTimeUnit val="years"/>
      </c:dateAx>
      <c:valAx>
        <c:axId val="39501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501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40-4A70-87F0-651A282713C0}"/>
            </c:ext>
          </c:extLst>
        </c:ser>
        <c:dLbls>
          <c:showLegendKey val="0"/>
          <c:showVal val="0"/>
          <c:showCatName val="0"/>
          <c:showSerName val="0"/>
          <c:showPercent val="0"/>
          <c:showBubbleSize val="0"/>
        </c:dLbls>
        <c:gapWidth val="150"/>
        <c:axId val="396630776"/>
        <c:axId val="3966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40-4A70-87F0-651A282713C0}"/>
            </c:ext>
          </c:extLst>
        </c:ser>
        <c:dLbls>
          <c:showLegendKey val="0"/>
          <c:showVal val="0"/>
          <c:showCatName val="0"/>
          <c:showSerName val="0"/>
          <c:showPercent val="0"/>
          <c:showBubbleSize val="0"/>
        </c:dLbls>
        <c:marker val="1"/>
        <c:smooth val="0"/>
        <c:axId val="396630776"/>
        <c:axId val="396631168"/>
      </c:lineChart>
      <c:dateAx>
        <c:axId val="396630776"/>
        <c:scaling>
          <c:orientation val="minMax"/>
        </c:scaling>
        <c:delete val="1"/>
        <c:axPos val="b"/>
        <c:numFmt formatCode="ge" sourceLinked="1"/>
        <c:majorTickMark val="none"/>
        <c:minorTickMark val="none"/>
        <c:tickLblPos val="none"/>
        <c:crossAx val="396631168"/>
        <c:crosses val="autoZero"/>
        <c:auto val="1"/>
        <c:lblOffset val="100"/>
        <c:baseTimeUnit val="years"/>
      </c:dateAx>
      <c:valAx>
        <c:axId val="3966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3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971.99</c:v>
                </c:pt>
                <c:pt idx="1">
                  <c:v>803.7</c:v>
                </c:pt>
                <c:pt idx="2">
                  <c:v>704.24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138-4B90-9A86-604DC100BCA3}"/>
            </c:ext>
          </c:extLst>
        </c:ser>
        <c:dLbls>
          <c:showLegendKey val="0"/>
          <c:showVal val="0"/>
          <c:showCatName val="0"/>
          <c:showSerName val="0"/>
          <c:showPercent val="0"/>
          <c:showBubbleSize val="0"/>
        </c:dLbls>
        <c:gapWidth val="150"/>
        <c:axId val="396632344"/>
        <c:axId val="39663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F138-4B90-9A86-604DC100BCA3}"/>
            </c:ext>
          </c:extLst>
        </c:ser>
        <c:dLbls>
          <c:showLegendKey val="0"/>
          <c:showVal val="0"/>
          <c:showCatName val="0"/>
          <c:showSerName val="0"/>
          <c:showPercent val="0"/>
          <c:showBubbleSize val="0"/>
        </c:dLbls>
        <c:marker val="1"/>
        <c:smooth val="0"/>
        <c:axId val="396632344"/>
        <c:axId val="396632736"/>
      </c:lineChart>
      <c:dateAx>
        <c:axId val="396632344"/>
        <c:scaling>
          <c:orientation val="minMax"/>
        </c:scaling>
        <c:delete val="1"/>
        <c:axPos val="b"/>
        <c:numFmt formatCode="ge" sourceLinked="1"/>
        <c:majorTickMark val="none"/>
        <c:minorTickMark val="none"/>
        <c:tickLblPos val="none"/>
        <c:crossAx val="396632736"/>
        <c:crosses val="autoZero"/>
        <c:auto val="1"/>
        <c:lblOffset val="100"/>
        <c:baseTimeUnit val="years"/>
      </c:dateAx>
      <c:valAx>
        <c:axId val="39663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16.739999999999998</c:v>
                </c:pt>
                <c:pt idx="1">
                  <c:v>16.36</c:v>
                </c:pt>
                <c:pt idx="2">
                  <c:v>15.45</c:v>
                </c:pt>
                <c:pt idx="3">
                  <c:v>45.84</c:v>
                </c:pt>
                <c:pt idx="4">
                  <c:v>41.06</c:v>
                </c:pt>
              </c:numCache>
            </c:numRef>
          </c:val>
          <c:extLst xmlns:c16r2="http://schemas.microsoft.com/office/drawing/2015/06/chart">
            <c:ext xmlns:c16="http://schemas.microsoft.com/office/drawing/2014/chart" uri="{C3380CC4-5D6E-409C-BE32-E72D297353CC}">
              <c16:uniqueId val="{00000000-5EBB-4AE8-AFB3-4CB33CA247AB}"/>
            </c:ext>
          </c:extLst>
        </c:ser>
        <c:dLbls>
          <c:showLegendKey val="0"/>
          <c:showVal val="0"/>
          <c:showCatName val="0"/>
          <c:showSerName val="0"/>
          <c:showPercent val="0"/>
          <c:showBubbleSize val="0"/>
        </c:dLbls>
        <c:gapWidth val="150"/>
        <c:axId val="396629992"/>
        <c:axId val="39502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5EBB-4AE8-AFB3-4CB33CA247AB}"/>
            </c:ext>
          </c:extLst>
        </c:ser>
        <c:dLbls>
          <c:showLegendKey val="0"/>
          <c:showVal val="0"/>
          <c:showCatName val="0"/>
          <c:showSerName val="0"/>
          <c:showPercent val="0"/>
          <c:showBubbleSize val="0"/>
        </c:dLbls>
        <c:marker val="1"/>
        <c:smooth val="0"/>
        <c:axId val="396629992"/>
        <c:axId val="395020592"/>
      </c:lineChart>
      <c:dateAx>
        <c:axId val="396629992"/>
        <c:scaling>
          <c:orientation val="minMax"/>
        </c:scaling>
        <c:delete val="1"/>
        <c:axPos val="b"/>
        <c:numFmt formatCode="ge" sourceLinked="1"/>
        <c:majorTickMark val="none"/>
        <c:minorTickMark val="none"/>
        <c:tickLblPos val="none"/>
        <c:crossAx val="395020592"/>
        <c:crosses val="autoZero"/>
        <c:auto val="1"/>
        <c:lblOffset val="100"/>
        <c:baseTimeUnit val="years"/>
      </c:dateAx>
      <c:valAx>
        <c:axId val="3950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2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828.24</c:v>
                </c:pt>
                <c:pt idx="1">
                  <c:v>872.87</c:v>
                </c:pt>
                <c:pt idx="2">
                  <c:v>934.62</c:v>
                </c:pt>
                <c:pt idx="3">
                  <c:v>322.3</c:v>
                </c:pt>
                <c:pt idx="4">
                  <c:v>351.74</c:v>
                </c:pt>
              </c:numCache>
            </c:numRef>
          </c:val>
          <c:extLst xmlns:c16r2="http://schemas.microsoft.com/office/drawing/2015/06/chart">
            <c:ext xmlns:c16="http://schemas.microsoft.com/office/drawing/2014/chart" uri="{C3380CC4-5D6E-409C-BE32-E72D297353CC}">
              <c16:uniqueId val="{00000000-C095-4137-90F7-0F5C147B2558}"/>
            </c:ext>
          </c:extLst>
        </c:ser>
        <c:dLbls>
          <c:showLegendKey val="0"/>
          <c:showVal val="0"/>
          <c:showCatName val="0"/>
          <c:showSerName val="0"/>
          <c:showPercent val="0"/>
          <c:showBubbleSize val="0"/>
        </c:dLbls>
        <c:gapWidth val="150"/>
        <c:axId val="396630384"/>
        <c:axId val="39711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C095-4137-90F7-0F5C147B2558}"/>
            </c:ext>
          </c:extLst>
        </c:ser>
        <c:dLbls>
          <c:showLegendKey val="0"/>
          <c:showVal val="0"/>
          <c:showCatName val="0"/>
          <c:showSerName val="0"/>
          <c:showPercent val="0"/>
          <c:showBubbleSize val="0"/>
        </c:dLbls>
        <c:marker val="1"/>
        <c:smooth val="0"/>
        <c:axId val="396630384"/>
        <c:axId val="397115032"/>
      </c:lineChart>
      <c:dateAx>
        <c:axId val="396630384"/>
        <c:scaling>
          <c:orientation val="minMax"/>
        </c:scaling>
        <c:delete val="1"/>
        <c:axPos val="b"/>
        <c:numFmt formatCode="ge" sourceLinked="1"/>
        <c:majorTickMark val="none"/>
        <c:minorTickMark val="none"/>
        <c:tickLblPos val="none"/>
        <c:crossAx val="397115032"/>
        <c:crosses val="autoZero"/>
        <c:auto val="1"/>
        <c:lblOffset val="100"/>
        <c:baseTimeUnit val="years"/>
      </c:dateAx>
      <c:valAx>
        <c:axId val="39711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663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AO5" sqref="AO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湯浅町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12078</v>
      </c>
      <c r="AM8" s="50"/>
      <c r="AN8" s="50"/>
      <c r="AO8" s="50"/>
      <c r="AP8" s="50"/>
      <c r="AQ8" s="50"/>
      <c r="AR8" s="50"/>
      <c r="AS8" s="50"/>
      <c r="AT8" s="45">
        <f>データ!T6</f>
        <v>20.79</v>
      </c>
      <c r="AU8" s="45"/>
      <c r="AV8" s="45"/>
      <c r="AW8" s="45"/>
      <c r="AX8" s="45"/>
      <c r="AY8" s="45"/>
      <c r="AZ8" s="45"/>
      <c r="BA8" s="45"/>
      <c r="BB8" s="45">
        <f>データ!U6</f>
        <v>580.95000000000005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8.16</v>
      </c>
      <c r="Q10" s="45"/>
      <c r="R10" s="45"/>
      <c r="S10" s="45"/>
      <c r="T10" s="45"/>
      <c r="U10" s="45"/>
      <c r="V10" s="45"/>
      <c r="W10" s="45">
        <f>データ!Q6</f>
        <v>99.25</v>
      </c>
      <c r="X10" s="45"/>
      <c r="Y10" s="45"/>
      <c r="Z10" s="45"/>
      <c r="AA10" s="45"/>
      <c r="AB10" s="45"/>
      <c r="AC10" s="45"/>
      <c r="AD10" s="50">
        <f>データ!R6</f>
        <v>3570</v>
      </c>
      <c r="AE10" s="50"/>
      <c r="AF10" s="50"/>
      <c r="AG10" s="50"/>
      <c r="AH10" s="50"/>
      <c r="AI10" s="50"/>
      <c r="AJ10" s="50"/>
      <c r="AK10" s="2"/>
      <c r="AL10" s="50">
        <f>データ!V6</f>
        <v>981</v>
      </c>
      <c r="AM10" s="50"/>
      <c r="AN10" s="50"/>
      <c r="AO10" s="50"/>
      <c r="AP10" s="50"/>
      <c r="AQ10" s="50"/>
      <c r="AR10" s="50"/>
      <c r="AS10" s="50"/>
      <c r="AT10" s="45">
        <f>データ!W6</f>
        <v>0.24</v>
      </c>
      <c r="AU10" s="45"/>
      <c r="AV10" s="45"/>
      <c r="AW10" s="45"/>
      <c r="AX10" s="45"/>
      <c r="AY10" s="45"/>
      <c r="AZ10" s="45"/>
      <c r="BA10" s="45"/>
      <c r="BB10" s="45">
        <f>データ!X6</f>
        <v>4087.5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4FdIZn+LbrEXWpC3QmjhasWYnnkVMfeMt7+o+xC6F1kgLVBHGLRLW46G1i3mH+7dMofk7tJQpUWsMkrQrSV0Q==" saltValue="Gcu8m2IC9MSoZDsN2o7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303615</v>
      </c>
      <c r="D6" s="33">
        <f t="shared" si="3"/>
        <v>47</v>
      </c>
      <c r="E6" s="33">
        <f t="shared" si="3"/>
        <v>17</v>
      </c>
      <c r="F6" s="33">
        <f t="shared" si="3"/>
        <v>5</v>
      </c>
      <c r="G6" s="33">
        <f t="shared" si="3"/>
        <v>0</v>
      </c>
      <c r="H6" s="33" t="str">
        <f t="shared" si="3"/>
        <v>和歌山県　湯浅町</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8.16</v>
      </c>
      <c r="Q6" s="34">
        <f t="shared" si="3"/>
        <v>99.25</v>
      </c>
      <c r="R6" s="34">
        <f t="shared" si="3"/>
        <v>3570</v>
      </c>
      <c r="S6" s="34">
        <f t="shared" si="3"/>
        <v>12078</v>
      </c>
      <c r="T6" s="34">
        <f t="shared" si="3"/>
        <v>20.79</v>
      </c>
      <c r="U6" s="34">
        <f t="shared" si="3"/>
        <v>580.95000000000005</v>
      </c>
      <c r="V6" s="34">
        <f t="shared" si="3"/>
        <v>981</v>
      </c>
      <c r="W6" s="34">
        <f t="shared" si="3"/>
        <v>0.24</v>
      </c>
      <c r="X6" s="34">
        <f t="shared" si="3"/>
        <v>4087.5</v>
      </c>
      <c r="Y6" s="35">
        <f>IF(Y7="",NA(),Y7)</f>
        <v>56.93</v>
      </c>
      <c r="Z6" s="35">
        <f t="shared" ref="Z6:AH6" si="4">IF(Z7="",NA(),Z7)</f>
        <v>60.61</v>
      </c>
      <c r="AA6" s="35">
        <f t="shared" si="4"/>
        <v>58.89</v>
      </c>
      <c r="AB6" s="35">
        <f t="shared" si="4"/>
        <v>52.09</v>
      </c>
      <c r="AC6" s="35">
        <f t="shared" si="4"/>
        <v>53.35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971.99</v>
      </c>
      <c r="BG6" s="35">
        <f t="shared" ref="BG6:BO6" si="7">IF(BG7="",NA(),BG7)</f>
        <v>803.7</v>
      </c>
      <c r="BH6" s="35">
        <f t="shared" si="7"/>
        <v>704.24</v>
      </c>
      <c r="BI6" s="34">
        <f t="shared" si="7"/>
        <v>0</v>
      </c>
      <c r="BJ6" s="34">
        <f t="shared" si="7"/>
        <v>0</v>
      </c>
      <c r="BK6" s="35">
        <f t="shared" si="7"/>
        <v>1161.05</v>
      </c>
      <c r="BL6" s="35">
        <f t="shared" si="7"/>
        <v>979.89</v>
      </c>
      <c r="BM6" s="35">
        <f t="shared" si="7"/>
        <v>1051.43</v>
      </c>
      <c r="BN6" s="35">
        <f t="shared" si="7"/>
        <v>982.29</v>
      </c>
      <c r="BO6" s="35">
        <f t="shared" si="7"/>
        <v>713.28</v>
      </c>
      <c r="BP6" s="34" t="str">
        <f>IF(BP7="","",IF(BP7="-","【-】","【"&amp;SUBSTITUTE(TEXT(BP7,"#,##0.00"),"-","△")&amp;"】"))</f>
        <v>【747.76】</v>
      </c>
      <c r="BQ6" s="35">
        <f>IF(BQ7="",NA(),BQ7)</f>
        <v>16.739999999999998</v>
      </c>
      <c r="BR6" s="35">
        <f t="shared" ref="BR6:BZ6" si="8">IF(BR7="",NA(),BR7)</f>
        <v>16.36</v>
      </c>
      <c r="BS6" s="35">
        <f t="shared" si="8"/>
        <v>15.45</v>
      </c>
      <c r="BT6" s="35">
        <f t="shared" si="8"/>
        <v>45.84</v>
      </c>
      <c r="BU6" s="35">
        <f t="shared" si="8"/>
        <v>41.06</v>
      </c>
      <c r="BV6" s="35">
        <f t="shared" si="8"/>
        <v>41.08</v>
      </c>
      <c r="BW6" s="35">
        <f t="shared" si="8"/>
        <v>41.34</v>
      </c>
      <c r="BX6" s="35">
        <f t="shared" si="8"/>
        <v>40.06</v>
      </c>
      <c r="BY6" s="35">
        <f t="shared" si="8"/>
        <v>41.25</v>
      </c>
      <c r="BZ6" s="35">
        <f t="shared" si="8"/>
        <v>40.75</v>
      </c>
      <c r="CA6" s="34" t="str">
        <f>IF(CA7="","",IF(CA7="-","【-】","【"&amp;SUBSTITUTE(TEXT(CA7,"#,##0.00"),"-","△")&amp;"】"))</f>
        <v>【59.51】</v>
      </c>
      <c r="CB6" s="35">
        <f>IF(CB7="",NA(),CB7)</f>
        <v>828.24</v>
      </c>
      <c r="CC6" s="35">
        <f t="shared" ref="CC6:CK6" si="9">IF(CC7="",NA(),CC7)</f>
        <v>872.87</v>
      </c>
      <c r="CD6" s="35">
        <f t="shared" si="9"/>
        <v>934.62</v>
      </c>
      <c r="CE6" s="35">
        <f t="shared" si="9"/>
        <v>322.3</v>
      </c>
      <c r="CF6" s="35">
        <f t="shared" si="9"/>
        <v>351.74</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100</v>
      </c>
      <c r="CN6" s="35">
        <f t="shared" ref="CN6:CV6" si="10">IF(CN7="",NA(),CN7)</f>
        <v>100</v>
      </c>
      <c r="CO6" s="35">
        <f t="shared" si="10"/>
        <v>100</v>
      </c>
      <c r="CP6" s="35">
        <f t="shared" si="10"/>
        <v>100</v>
      </c>
      <c r="CQ6" s="35">
        <f t="shared" si="10"/>
        <v>100</v>
      </c>
      <c r="CR6" s="35">
        <f t="shared" si="10"/>
        <v>44.69</v>
      </c>
      <c r="CS6" s="35">
        <f t="shared" si="10"/>
        <v>44.69</v>
      </c>
      <c r="CT6" s="35">
        <f t="shared" si="10"/>
        <v>42.84</v>
      </c>
      <c r="CU6" s="35">
        <f t="shared" si="10"/>
        <v>40.93</v>
      </c>
      <c r="CV6" s="35">
        <f t="shared" si="10"/>
        <v>43.38</v>
      </c>
      <c r="CW6" s="34" t="str">
        <f>IF(CW7="","",IF(CW7="-","【-】","【"&amp;SUBSTITUTE(TEXT(CW7,"#,##0.00"),"-","△")&amp;"】"))</f>
        <v>【52.23】</v>
      </c>
      <c r="CX6" s="35">
        <f>IF(CX7="",NA(),CX7)</f>
        <v>45.36</v>
      </c>
      <c r="CY6" s="35">
        <f t="shared" ref="CY6:DG6" si="11">IF(CY7="",NA(),CY7)</f>
        <v>46.5</v>
      </c>
      <c r="CZ6" s="35">
        <f t="shared" si="11"/>
        <v>47.1</v>
      </c>
      <c r="DA6" s="35">
        <f t="shared" si="11"/>
        <v>46.21</v>
      </c>
      <c r="DB6" s="35">
        <f t="shared" si="11"/>
        <v>46.28</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x14ac:dyDescent="0.15">
      <c r="A7" s="28"/>
      <c r="B7" s="37">
        <v>2018</v>
      </c>
      <c r="C7" s="37">
        <v>303615</v>
      </c>
      <c r="D7" s="37">
        <v>47</v>
      </c>
      <c r="E7" s="37">
        <v>17</v>
      </c>
      <c r="F7" s="37">
        <v>5</v>
      </c>
      <c r="G7" s="37">
        <v>0</v>
      </c>
      <c r="H7" s="37" t="s">
        <v>97</v>
      </c>
      <c r="I7" s="37" t="s">
        <v>98</v>
      </c>
      <c r="J7" s="37" t="s">
        <v>99</v>
      </c>
      <c r="K7" s="37" t="s">
        <v>100</v>
      </c>
      <c r="L7" s="37" t="s">
        <v>101</v>
      </c>
      <c r="M7" s="37" t="s">
        <v>102</v>
      </c>
      <c r="N7" s="38" t="s">
        <v>103</v>
      </c>
      <c r="O7" s="38" t="s">
        <v>104</v>
      </c>
      <c r="P7" s="38">
        <v>8.16</v>
      </c>
      <c r="Q7" s="38">
        <v>99.25</v>
      </c>
      <c r="R7" s="38">
        <v>3570</v>
      </c>
      <c r="S7" s="38">
        <v>12078</v>
      </c>
      <c r="T7" s="38">
        <v>20.79</v>
      </c>
      <c r="U7" s="38">
        <v>580.95000000000005</v>
      </c>
      <c r="V7" s="38">
        <v>981</v>
      </c>
      <c r="W7" s="38">
        <v>0.24</v>
      </c>
      <c r="X7" s="38">
        <v>4087.5</v>
      </c>
      <c r="Y7" s="38">
        <v>56.93</v>
      </c>
      <c r="Z7" s="38">
        <v>60.61</v>
      </c>
      <c r="AA7" s="38">
        <v>58.89</v>
      </c>
      <c r="AB7" s="38">
        <v>52.09</v>
      </c>
      <c r="AC7" s="38">
        <v>53.35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971.99</v>
      </c>
      <c r="BG7" s="38">
        <v>803.7</v>
      </c>
      <c r="BH7" s="38">
        <v>704.24</v>
      </c>
      <c r="BI7" s="38">
        <v>0</v>
      </c>
      <c r="BJ7" s="38">
        <v>0</v>
      </c>
      <c r="BK7" s="38">
        <v>1161.05</v>
      </c>
      <c r="BL7" s="38">
        <v>979.89</v>
      </c>
      <c r="BM7" s="38">
        <v>1051.43</v>
      </c>
      <c r="BN7" s="38">
        <v>982.29</v>
      </c>
      <c r="BO7" s="38">
        <v>713.28</v>
      </c>
      <c r="BP7" s="38">
        <v>747.76</v>
      </c>
      <c r="BQ7" s="38">
        <v>16.739999999999998</v>
      </c>
      <c r="BR7" s="38">
        <v>16.36</v>
      </c>
      <c r="BS7" s="38">
        <v>15.45</v>
      </c>
      <c r="BT7" s="38">
        <v>45.84</v>
      </c>
      <c r="BU7" s="38">
        <v>41.06</v>
      </c>
      <c r="BV7" s="38">
        <v>41.08</v>
      </c>
      <c r="BW7" s="38">
        <v>41.34</v>
      </c>
      <c r="BX7" s="38">
        <v>40.06</v>
      </c>
      <c r="BY7" s="38">
        <v>41.25</v>
      </c>
      <c r="BZ7" s="38">
        <v>40.75</v>
      </c>
      <c r="CA7" s="38">
        <v>59.51</v>
      </c>
      <c r="CB7" s="38">
        <v>828.24</v>
      </c>
      <c r="CC7" s="38">
        <v>872.87</v>
      </c>
      <c r="CD7" s="38">
        <v>934.62</v>
      </c>
      <c r="CE7" s="38">
        <v>322.3</v>
      </c>
      <c r="CF7" s="38">
        <v>351.74</v>
      </c>
      <c r="CG7" s="38">
        <v>378.08</v>
      </c>
      <c r="CH7" s="38">
        <v>357.49</v>
      </c>
      <c r="CI7" s="38">
        <v>355.22</v>
      </c>
      <c r="CJ7" s="38">
        <v>334.48</v>
      </c>
      <c r="CK7" s="38">
        <v>311.70999999999998</v>
      </c>
      <c r="CL7" s="38">
        <v>261.45999999999998</v>
      </c>
      <c r="CM7" s="38">
        <v>100</v>
      </c>
      <c r="CN7" s="38">
        <v>100</v>
      </c>
      <c r="CO7" s="38">
        <v>100</v>
      </c>
      <c r="CP7" s="38">
        <v>100</v>
      </c>
      <c r="CQ7" s="38">
        <v>100</v>
      </c>
      <c r="CR7" s="38">
        <v>44.69</v>
      </c>
      <c r="CS7" s="38">
        <v>44.69</v>
      </c>
      <c r="CT7" s="38">
        <v>42.84</v>
      </c>
      <c r="CU7" s="38">
        <v>40.93</v>
      </c>
      <c r="CV7" s="38">
        <v>43.38</v>
      </c>
      <c r="CW7" s="38">
        <v>52.23</v>
      </c>
      <c r="CX7" s="38">
        <v>45.36</v>
      </c>
      <c r="CY7" s="38">
        <v>46.5</v>
      </c>
      <c r="CZ7" s="38">
        <v>47.1</v>
      </c>
      <c r="DA7" s="38">
        <v>46.21</v>
      </c>
      <c r="DB7" s="38">
        <v>46.28</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5914</cp:lastModifiedBy>
  <cp:lastPrinted>2020-02-06T23:21:06Z</cp:lastPrinted>
  <dcterms:created xsi:type="dcterms:W3CDTF">2019-12-05T05:21:21Z</dcterms:created>
  <dcterms:modified xsi:type="dcterms:W3CDTF">2020-02-06T23:21:08Z</dcterms:modified>
  <cp:category/>
</cp:coreProperties>
</file>