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0p25iwWLGFzwXmbj0P1hEZrXfUcuVXUQRzk6p8rymiGaFNdizwM9b4j/GhmdugJNos/D4Wv/HonYWAuqGf39w==" workbookSaltValue="oMcB3zENkRRCpgkimgpVI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<sst xmlns="http://schemas.openxmlformats.org/spreadsheetml/2006/main" xmlns:r="http://schemas.openxmlformats.org/officeDocument/2006/relationships" count="111" uniqueCount="111">
  <si>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</si>
  <si>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</si>
  <si>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</si>
  <si>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</si>
  <si>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</si>
  <si>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</si>
  <si>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</si>
  <si>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</si>
  <si>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</si>
  <si>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</si>
  <si>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</si>
  <si>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</si>
  <si>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</si>
  <si>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</si>
  <si>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</si>
  <si>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</si>
  <si>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</si>
  <si>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</si>
  <si>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</si>
  <si>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</si>
  <si>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</si>
  <si>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</si>
  <si>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</si>
  <si>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</si>
  <si>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</si>
  <si>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</si>
  <si>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</si>
  <si>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</si>
  <si>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</si>
  <si>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</si>
  <si>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</si>
  <si>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</si>
  <si>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</si>
  <si>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</si>
  <si>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</si>
  <si>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</si>
  <si>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</si>
  <si>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</si>
  <si>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</si>
  <si>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</si>
  <si>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</si>
  <si>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</si>
  <si>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</si>
  <si>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</si>
  <si>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</si>
  <si>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</si>
  <si>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</si>
  <si>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</si>
  <si>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</si>
  <si>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</si>
  <si>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</si>
  <si>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</si>
  <si>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</si>
  <si>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</si>
  <si>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</si>
  <si>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</si>
  <si>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</si>
  <si>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</si>
  <si>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</si>
  <si>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</si>
  <si>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</si>
  <si>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</si>
  <si>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</si>
  <si>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</si>
  <si>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</si>
  <si>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</si>
  <si>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</si>
  <si>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</si>
  <si>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</si>
  <si>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</si>
  <si>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</si>
  <si>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</si>
  <si>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</si>
  <si>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</si>
  <si>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</si>
  <si>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</si>
  <si>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</si>
  <si>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</si>
  <si>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</si>
  <si>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</si>
  <si>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</si>
  <si>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</si>
  <si>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</si>
  <si>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</si>
  <si>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</si>
  <si>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</si>
  <si>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</si>
  <si>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</si>
  <si>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</si>
  <si>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</si>
  <si>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</si>
  <si>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</si>
  <si>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</si>
  <si>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</si>
  <si>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</si>
  <si>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</si>
  <si>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</si>
  <si>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</si>
  <si>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</si>
  <si>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　九度山町の公共下水道は、平成２年度から汚水管渠を整備し、現在のところ耐用年数を超える管渠は存在しませんが、マンホールポンプについては今後の課題となります。</t>
    <rPh sb="1" eb="5">
      <t>クドヤマチョウ</t>
    </rPh>
    <rPh sb="6" eb="8">
      <t>コウキョウ</t>
    </rPh>
    <rPh sb="8" eb="11">
      <t>ゲスイドウ</t>
    </rPh>
    <rPh sb="13" eb="15">
      <t>ヘイセイ</t>
    </rPh>
    <rPh sb="16" eb="18">
      <t>ネンド</t>
    </rPh>
    <rPh sb="20" eb="22">
      <t>オスイ</t>
    </rPh>
    <rPh sb="22" eb="24">
      <t>カンキョ</t>
    </rPh>
    <rPh sb="25" eb="27">
      <t>セイビ</t>
    </rPh>
    <rPh sb="29" eb="31">
      <t>ゲンザイ</t>
    </rPh>
    <rPh sb="35" eb="37">
      <t>タイヨウ</t>
    </rPh>
    <rPh sb="37" eb="39">
      <t>ネンスウ</t>
    </rPh>
    <rPh sb="40" eb="41">
      <t>コ</t>
    </rPh>
    <rPh sb="43" eb="45">
      <t>カンキョ</t>
    </rPh>
    <rPh sb="46" eb="48">
      <t>ソンザイ</t>
    </rPh>
    <rPh sb="67" eb="69">
      <t>コンゴ</t>
    </rPh>
    <rPh sb="70" eb="72">
      <t>カダイ</t>
    </rPh>
    <phoneticPr fontId="1"/>
  </si>
  <si>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</si>
  <si>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</si>
  <si>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</si>
  <si>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</si>
  <si>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</si>
  <si>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</si>
  <si>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</si>
  <si>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</si>
  <si>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</si>
  <si>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人口減少、少子高齢化が続く限り、経営は厳しくなる見込みです。</t>
    <rPh sb="1" eb="3">
      <t>ジンコウ</t>
    </rPh>
    <rPh sb="3" eb="5">
      <t>ゲンショウ</t>
    </rPh>
    <rPh sb="6" eb="8">
      <t>ショウシ</t>
    </rPh>
    <rPh sb="8" eb="11">
      <t>コウレイカ</t>
    </rPh>
    <rPh sb="12" eb="13">
      <t>ツヅ</t>
    </rPh>
    <rPh sb="14" eb="15">
      <t>カギ</t>
    </rPh>
    <rPh sb="17" eb="19">
      <t>ケイエイ</t>
    </rPh>
    <rPh sb="20" eb="21">
      <t>キビ</t>
    </rPh>
    <rPh sb="25" eb="27">
      <t>ミコ</t>
    </rPh>
    <phoneticPr fontId="1"/>
  </si>
  <si>
    <t>　九度山町の公共下水道は、収益的収支比率①は、徐々に改善され、水洗化率も類似団体を上回る⑧が、汚水処理経費については汚水処理原価は高く⑥、不足分は一般会計からの繰入金で賄っている状態です。
　また、事業規模に対する起債残高は④は、類似団体は徐々に減ってきているのに対して、本町は、依然高止まりしている状況です。
　さらに、県の紀の川流域下水道維持管理負担金の汚水処理単価についても段階的な増額が見込まれ、ますます一般会計への依存度が増加する状況にあります。</t>
    <rPh sb="1" eb="5">
      <t>クドヤマチョウ</t>
    </rPh>
    <rPh sb="6" eb="8">
      <t>コウキョウ</t>
    </rPh>
    <rPh sb="8" eb="11">
      <t>ゲスイドウ</t>
    </rPh>
    <rPh sb="13" eb="16">
      <t>シュウエキテキ</t>
    </rPh>
    <rPh sb="16" eb="18">
      <t>シュウシ</t>
    </rPh>
    <rPh sb="18" eb="20">
      <t>ヒリツ</t>
    </rPh>
    <rPh sb="23" eb="25">
      <t>ジョジョ</t>
    </rPh>
    <rPh sb="26" eb="28">
      <t>カイゼン</t>
    </rPh>
    <rPh sb="31" eb="34">
      <t>スイセンカ</t>
    </rPh>
    <rPh sb="34" eb="35">
      <t>リツ</t>
    </rPh>
    <rPh sb="36" eb="38">
      <t>ルイジ</t>
    </rPh>
    <rPh sb="38" eb="40">
      <t>ダンタイ</t>
    </rPh>
    <rPh sb="41" eb="43">
      <t>ウワマワ</t>
    </rPh>
    <rPh sb="47" eb="49">
      <t>オスイ</t>
    </rPh>
    <rPh sb="49" eb="51">
      <t>ショリ</t>
    </rPh>
    <rPh sb="51" eb="53">
      <t>ケイヒ</t>
    </rPh>
    <rPh sb="58" eb="60">
      <t>オスイ</t>
    </rPh>
    <rPh sb="60" eb="62">
      <t>ショリ</t>
    </rPh>
    <rPh sb="62" eb="64">
      <t>ゲンカ</t>
    </rPh>
    <rPh sb="65" eb="66">
      <t>タカ</t>
    </rPh>
    <rPh sb="69" eb="72">
      <t>フソクブン</t>
    </rPh>
    <rPh sb="73" eb="75">
      <t>イッパン</t>
    </rPh>
    <rPh sb="75" eb="77">
      <t>カイケイ</t>
    </rPh>
    <rPh sb="80" eb="83">
      <t>クリイレキン</t>
    </rPh>
    <rPh sb="84" eb="85">
      <t>マカナ</t>
    </rPh>
    <rPh sb="89" eb="91">
      <t>ジョウタイ</t>
    </rPh>
    <rPh sb="99" eb="101">
      <t>ジギョウ</t>
    </rPh>
    <rPh sb="101" eb="103">
      <t>キボ</t>
    </rPh>
    <rPh sb="104" eb="105">
      <t>タイ</t>
    </rPh>
    <rPh sb="107" eb="109">
      <t>キサイ</t>
    </rPh>
    <rPh sb="109" eb="111">
      <t>ザンダカ</t>
    </rPh>
    <rPh sb="115" eb="117">
      <t>ルイジ</t>
    </rPh>
    <rPh sb="117" eb="119">
      <t>ダンタイ</t>
    </rPh>
    <rPh sb="120" eb="122">
      <t>ジョジョ</t>
    </rPh>
    <rPh sb="123" eb="124">
      <t>ヘ</t>
    </rPh>
    <rPh sb="132" eb="133">
      <t>タイ</t>
    </rPh>
    <rPh sb="136" eb="138">
      <t>ホンチョウ</t>
    </rPh>
    <rPh sb="140" eb="142">
      <t>イゼン</t>
    </rPh>
    <rPh sb="142" eb="144">
      <t>タカド</t>
    </rPh>
    <rPh sb="150" eb="152">
      <t>ジョウキョウ</t>
    </rPh>
    <rPh sb="161" eb="162">
      <t>ケン</t>
    </rPh>
    <rPh sb="163" eb="164">
      <t>キ</t>
    </rPh>
    <rPh sb="165" eb="166">
      <t>カワ</t>
    </rPh>
    <rPh sb="166" eb="168">
      <t>リュウイキ</t>
    </rPh>
    <rPh sb="168" eb="171">
      <t>ゲスイドウ</t>
    </rPh>
    <rPh sb="171" eb="173">
      <t>イジ</t>
    </rPh>
    <rPh sb="173" eb="175">
      <t>カンリ</t>
    </rPh>
    <rPh sb="175" eb="178">
      <t>フタンキン</t>
    </rPh>
    <rPh sb="179" eb="181">
      <t>オスイ</t>
    </rPh>
    <rPh sb="181" eb="183">
      <t>ショリ</t>
    </rPh>
    <rPh sb="183" eb="185">
      <t>タンカ</t>
    </rPh>
    <rPh sb="190" eb="193">
      <t>ダンカイテキ</t>
    </rPh>
    <rPh sb="194" eb="196">
      <t>ゾウガク</t>
    </rPh>
    <rPh sb="197" eb="199">
      <t>ミコ</t>
    </rPh>
    <rPh sb="206" eb="208">
      <t>イッパン</t>
    </rPh>
    <rPh sb="208" eb="210">
      <t>カイケイ</t>
    </rPh>
    <rPh sb="212" eb="215">
      <t>イゾンド</t>
    </rPh>
    <rPh sb="216" eb="218">
      <t>ゾウカ</t>
    </rPh>
    <rPh sb="220" eb="222">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</si>
</sst>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0.33</c:v>
                </c:pt>
                <c:pt idx="2">
                  <c:v>0.15</c:v>
                </c:pt>
                <c:pt idx="3">
                  <c:v>0.16</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41.63</c:v>
                </c:pt>
                <c:pt idx="1">
                  <c:v>44.89</c:v>
                </c:pt>
                <c:pt idx="2">
                  <c:v>53.51</c:v>
                </c:pt>
                <c:pt idx="3">
                  <c:v>53.5</c:v>
                </c:pt>
                <c:pt idx="4">
                  <c:v>52.58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85.44</c:v>
                </c:pt>
                <c:pt idx="1">
                  <c:v>83.66</c:v>
                </c:pt>
                <c:pt idx="2">
                  <c:v>86.23</c:v>
                </c:pt>
                <c:pt idx="3">
                  <c:v>84.21</c:v>
                </c:pt>
                <c:pt idx="4">
                  <c:v>83.72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66.33</c:v>
                </c:pt>
                <c:pt idx="1">
                  <c:v>64.89</c:v>
                </c:pt>
                <c:pt idx="2">
                  <c:v>83.91</c:v>
                </c:pt>
                <c:pt idx="3">
                  <c:v>83.51</c:v>
                </c:pt>
                <c:pt idx="4">
                  <c:v>83.02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57.85</c:v>
                </c:pt>
                <c:pt idx="1">
                  <c:v>58.88</c:v>
                </c:pt>
                <c:pt idx="2">
                  <c:v>64.83</c:v>
                </c:pt>
                <c:pt idx="3">
                  <c:v>91.3</c:v>
                </c:pt>
                <c:pt idx="4">
                  <c:v>90.39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1685.14</c:v>
                </c:pt>
                <c:pt idx="1">
                  <c:v>1542.33</c:v>
                </c:pt>
                <c:pt idx="2">
                  <c:v>1344.1</c:v>
                </c:pt>
                <c:pt idx="3">
                  <c:v>1646.37</c:v>
                </c:pt>
                <c:pt idx="4">
                  <c:v>1467.16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1315.67</c:v>
                </c:pt>
                <c:pt idx="1">
                  <c:v>1240.1600000000001</c:v>
                </c:pt>
                <c:pt idx="2">
                  <c:v>1111.31</c:v>
                </c:pt>
                <c:pt idx="3">
                  <c:v>966.33</c:v>
                </c:pt>
                <c:pt idx="4">
                  <c:v>958.81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39.68</c:v>
                </c:pt>
                <c:pt idx="1">
                  <c:v>41.62</c:v>
                </c:pt>
                <c:pt idx="2">
                  <c:v>48.65</c:v>
                </c:pt>
                <c:pt idx="3">
                  <c:v>59.99</c:v>
                </c:pt>
                <c:pt idx="4">
                  <c:v>83.25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60.78</c:v>
                </c:pt>
                <c:pt idx="1">
                  <c:v>60.17</c:v>
                </c:pt>
                <c:pt idx="2">
                  <c:v>75.540000000000006</c:v>
                </c:pt>
                <c:pt idx="3">
                  <c:v>81.739999999999995</c:v>
                </c:pt>
                <c:pt idx="4">
                  <c:v>82.88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403.62</c:v>
                </c:pt>
                <c:pt idx="1">
                  <c:v>384.12</c:v>
                </c:pt>
                <c:pt idx="2">
                  <c:v>327.77</c:v>
                </c:pt>
                <c:pt idx="3">
                  <c:v>267.55</c:v>
                </c:pt>
                <c:pt idx="4">
                  <c:v>194.82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276.26</c:v>
                </c:pt>
                <c:pt idx="1">
                  <c:v>281.52999999999997</c:v>
                </c:pt>
                <c:pt idx="2">
                  <c:v>207.96</c:v>
                </c:pt>
                <c:pt idx="3">
                  <c:v>194.31</c:v>
                </c:pt>
                <c:pt idx="4">
                  <c:v>190.99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T32"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4324</v>
      </c>
      <c r="AM8" s="22"/>
      <c r="AN8" s="22"/>
      <c r="AO8" s="22"/>
      <c r="AP8" s="22"/>
      <c r="AQ8" s="22"/>
      <c r="AR8" s="22"/>
      <c r="AS8" s="22"/>
      <c r="AT8" s="7">
        <f>データ!T6</f>
        <v>44.15</v>
      </c>
      <c r="AU8" s="7"/>
      <c r="AV8" s="7"/>
      <c r="AW8" s="7"/>
      <c r="AX8" s="7"/>
      <c r="AY8" s="7"/>
      <c r="AZ8" s="7"/>
      <c r="BA8" s="7"/>
      <c r="BB8" s="7">
        <f>データ!U6</f>
        <v>97.94</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62.47</v>
      </c>
      <c r="Q10" s="7"/>
      <c r="R10" s="7"/>
      <c r="S10" s="7"/>
      <c r="T10" s="7"/>
      <c r="U10" s="7"/>
      <c r="V10" s="7"/>
      <c r="W10" s="7">
        <f>データ!Q6</f>
        <v>89.5</v>
      </c>
      <c r="X10" s="7"/>
      <c r="Y10" s="7"/>
      <c r="Z10" s="7"/>
      <c r="AA10" s="7"/>
      <c r="AB10" s="7"/>
      <c r="AC10" s="7"/>
      <c r="AD10" s="22">
        <f>データ!R6</f>
        <v>3000</v>
      </c>
      <c r="AE10" s="22"/>
      <c r="AF10" s="22"/>
      <c r="AG10" s="22"/>
      <c r="AH10" s="22"/>
      <c r="AI10" s="22"/>
      <c r="AJ10" s="22"/>
      <c r="AK10" s="2"/>
      <c r="AL10" s="22">
        <f>データ!V6</f>
        <v>2678</v>
      </c>
      <c r="AM10" s="22"/>
      <c r="AN10" s="22"/>
      <c r="AO10" s="22"/>
      <c r="AP10" s="22"/>
      <c r="AQ10" s="22"/>
      <c r="AR10" s="22"/>
      <c r="AS10" s="22"/>
      <c r="AT10" s="7">
        <f>データ!W6</f>
        <v>0.88</v>
      </c>
      <c r="AU10" s="7"/>
      <c r="AV10" s="7"/>
      <c r="AW10" s="7"/>
      <c r="AX10" s="7"/>
      <c r="AY10" s="7"/>
      <c r="AZ10" s="7"/>
      <c r="BA10" s="7"/>
      <c r="BB10" s="7">
        <f>データ!X6</f>
        <v>3043.18</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99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【682.78】</v>
      </c>
      <c r="I86" s="12" t="str">
        <f>データ!CA6</f>
        <v>【100.91】</v>
      </c>
      <c r="J86" s="12" t="str">
        <f>データ!CL6</f>
        <v>【136.86】</v>
      </c>
      <c r="K86" s="12" t="str">
        <f>データ!CW6</f>
        <v>【58.98】</v>
      </c>
      <c r="L86" s="12" t="str">
        <f>データ!DH6</f>
        <v>【95.20】</v>
      </c>
      <c r="M86" s="12" t="s">
        <v>42</v>
      </c>
      <c r="N86" s="12" t="s">
        <v>42</v>
      </c>
      <c r="O86" s="12" t="str">
        <f>データ!EO6</f>
        <v>【0.23】</v>
      </c>
    </row>
  </sheetData>
  <sheetProtection algorithmName="SHA-512" hashValue="CoK5+ODXERIIG5j4bqh44O+8Z7ceuKq/MhzuIONQ0nTdmoGFwQm6v9mYYaBLVuMDPynI0uzFvMT1xvECUU+m6w==" saltValue="K4g53ZcTMoQ5lJoyRA3IW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303437</v>
      </c>
      <c r="D6" s="65">
        <f t="shared" si="1"/>
        <v>47</v>
      </c>
      <c r="E6" s="65">
        <f t="shared" si="1"/>
        <v>17</v>
      </c>
      <c r="F6" s="65">
        <f t="shared" si="1"/>
        <v>1</v>
      </c>
      <c r="G6" s="65">
        <f t="shared" si="1"/>
        <v>0</v>
      </c>
      <c r="H6" s="65" t="str">
        <f t="shared" si="1"/>
        <v>和歌山県　九度山町</v>
      </c>
      <c r="I6" s="65" t="str">
        <f t="shared" si="1"/>
        <v>法非適用</v>
      </c>
      <c r="J6" s="65" t="str">
        <f t="shared" si="1"/>
        <v>下水道事業</v>
      </c>
      <c r="K6" s="65" t="str">
        <f t="shared" si="1"/>
        <v>公共下水道</v>
      </c>
      <c r="L6" s="65" t="str">
        <f t="shared" si="1"/>
        <v>Cc2</v>
      </c>
      <c r="M6" s="65" t="str">
        <f t="shared" si="1"/>
        <v>非設置</v>
      </c>
      <c r="N6" s="73" t="str">
        <f t="shared" si="1"/>
        <v>-</v>
      </c>
      <c r="O6" s="73" t="str">
        <f t="shared" si="1"/>
        <v>該当数値なし</v>
      </c>
      <c r="P6" s="73">
        <f t="shared" si="1"/>
        <v>62.47</v>
      </c>
      <c r="Q6" s="73">
        <f t="shared" si="1"/>
        <v>89.5</v>
      </c>
      <c r="R6" s="73">
        <f t="shared" si="1"/>
        <v>3000</v>
      </c>
      <c r="S6" s="73">
        <f t="shared" si="1"/>
        <v>4324</v>
      </c>
      <c r="T6" s="73">
        <f t="shared" si="1"/>
        <v>44.15</v>
      </c>
      <c r="U6" s="73">
        <f t="shared" si="1"/>
        <v>97.94</v>
      </c>
      <c r="V6" s="73">
        <f t="shared" si="1"/>
        <v>2678</v>
      </c>
      <c r="W6" s="73">
        <f t="shared" si="1"/>
        <v>0.88</v>
      </c>
      <c r="X6" s="73">
        <f t="shared" si="1"/>
        <v>3043.18</v>
      </c>
      <c r="Y6" s="81">
        <f t="shared" ref="Y6:AH6" si="2">IF(Y7="",NA(),Y7)</f>
        <v>57.85</v>
      </c>
      <c r="Z6" s="81">
        <f t="shared" si="2"/>
        <v>58.88</v>
      </c>
      <c r="AA6" s="81">
        <f t="shared" si="2"/>
        <v>64.83</v>
      </c>
      <c r="AB6" s="81">
        <f t="shared" si="2"/>
        <v>91.3</v>
      </c>
      <c r="AC6" s="81">
        <f t="shared" si="2"/>
        <v>90.39</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1685.14</v>
      </c>
      <c r="BG6" s="81">
        <f t="shared" si="5"/>
        <v>1542.33</v>
      </c>
      <c r="BH6" s="81">
        <f t="shared" si="5"/>
        <v>1344.1</v>
      </c>
      <c r="BI6" s="81">
        <f t="shared" si="5"/>
        <v>1646.37</v>
      </c>
      <c r="BJ6" s="81">
        <f t="shared" si="5"/>
        <v>1467.16</v>
      </c>
      <c r="BK6" s="81">
        <f t="shared" si="5"/>
        <v>1315.67</v>
      </c>
      <c r="BL6" s="81">
        <f t="shared" si="5"/>
        <v>1240.1600000000001</v>
      </c>
      <c r="BM6" s="81">
        <f t="shared" si="5"/>
        <v>1111.31</v>
      </c>
      <c r="BN6" s="81">
        <f t="shared" si="5"/>
        <v>966.33</v>
      </c>
      <c r="BO6" s="81">
        <f t="shared" si="5"/>
        <v>958.81</v>
      </c>
      <c r="BP6" s="73" t="str">
        <f>IF(BP7="","",IF(BP7="-","【-】","【"&amp;SUBSTITUTE(TEXT(BP7,"#,##0.00"),"-","△")&amp;"】"))</f>
        <v>【682.78】</v>
      </c>
      <c r="BQ6" s="81">
        <f t="shared" ref="BQ6:BZ6" si="6">IF(BQ7="",NA(),BQ7)</f>
        <v>39.68</v>
      </c>
      <c r="BR6" s="81">
        <f t="shared" si="6"/>
        <v>41.62</v>
      </c>
      <c r="BS6" s="81">
        <f t="shared" si="6"/>
        <v>48.65</v>
      </c>
      <c r="BT6" s="81">
        <f t="shared" si="6"/>
        <v>59.99</v>
      </c>
      <c r="BU6" s="81">
        <f t="shared" si="6"/>
        <v>83.25</v>
      </c>
      <c r="BV6" s="81">
        <f t="shared" si="6"/>
        <v>60.78</v>
      </c>
      <c r="BW6" s="81">
        <f t="shared" si="6"/>
        <v>60.17</v>
      </c>
      <c r="BX6" s="81">
        <f t="shared" si="6"/>
        <v>75.540000000000006</v>
      </c>
      <c r="BY6" s="81">
        <f t="shared" si="6"/>
        <v>81.739999999999995</v>
      </c>
      <c r="BZ6" s="81">
        <f t="shared" si="6"/>
        <v>82.88</v>
      </c>
      <c r="CA6" s="73" t="str">
        <f>IF(CA7="","",IF(CA7="-","【-】","【"&amp;SUBSTITUTE(TEXT(CA7,"#,##0.00"),"-","△")&amp;"】"))</f>
        <v>【100.91】</v>
      </c>
      <c r="CB6" s="81">
        <f t="shared" ref="CB6:CK6" si="7">IF(CB7="",NA(),CB7)</f>
        <v>403.62</v>
      </c>
      <c r="CC6" s="81">
        <f t="shared" si="7"/>
        <v>384.12</v>
      </c>
      <c r="CD6" s="81">
        <f t="shared" si="7"/>
        <v>327.77</v>
      </c>
      <c r="CE6" s="81">
        <f t="shared" si="7"/>
        <v>267.55</v>
      </c>
      <c r="CF6" s="81">
        <f t="shared" si="7"/>
        <v>194.82</v>
      </c>
      <c r="CG6" s="81">
        <f t="shared" si="7"/>
        <v>276.26</v>
      </c>
      <c r="CH6" s="81">
        <f t="shared" si="7"/>
        <v>281.52999999999997</v>
      </c>
      <c r="CI6" s="81">
        <f t="shared" si="7"/>
        <v>207.96</v>
      </c>
      <c r="CJ6" s="81">
        <f t="shared" si="7"/>
        <v>194.31</v>
      </c>
      <c r="CK6" s="81">
        <f t="shared" si="7"/>
        <v>190.99</v>
      </c>
      <c r="CL6" s="73" t="str">
        <f>IF(CL7="","",IF(CL7="-","【-】","【"&amp;SUBSTITUTE(TEXT(CL7,"#,##0.00"),"-","△")&amp;"】"))</f>
        <v>【136.86】</v>
      </c>
      <c r="CM6" s="81" t="str">
        <f t="shared" ref="CM6:CV6" si="8">IF(CM7="",NA(),CM7)</f>
        <v>-</v>
      </c>
      <c r="CN6" s="81" t="str">
        <f t="shared" si="8"/>
        <v>-</v>
      </c>
      <c r="CO6" s="81" t="str">
        <f t="shared" si="8"/>
        <v>-</v>
      </c>
      <c r="CP6" s="81" t="str">
        <f t="shared" si="8"/>
        <v>-</v>
      </c>
      <c r="CQ6" s="81" t="str">
        <f t="shared" si="8"/>
        <v>-</v>
      </c>
      <c r="CR6" s="81">
        <f t="shared" si="8"/>
        <v>41.63</v>
      </c>
      <c r="CS6" s="81">
        <f t="shared" si="8"/>
        <v>44.89</v>
      </c>
      <c r="CT6" s="81">
        <f t="shared" si="8"/>
        <v>53.51</v>
      </c>
      <c r="CU6" s="81">
        <f t="shared" si="8"/>
        <v>53.5</v>
      </c>
      <c r="CV6" s="81">
        <f t="shared" si="8"/>
        <v>52.58</v>
      </c>
      <c r="CW6" s="73" t="str">
        <f>IF(CW7="","",IF(CW7="-","【-】","【"&amp;SUBSTITUTE(TEXT(CW7,"#,##0.00"),"-","△")&amp;"】"))</f>
        <v>【58.98】</v>
      </c>
      <c r="CX6" s="81">
        <f t="shared" ref="CX6:DG6" si="9">IF(CX7="",NA(),CX7)</f>
        <v>85.44</v>
      </c>
      <c r="CY6" s="81">
        <f t="shared" si="9"/>
        <v>83.66</v>
      </c>
      <c r="CZ6" s="81">
        <f t="shared" si="9"/>
        <v>86.23</v>
      </c>
      <c r="DA6" s="81">
        <f t="shared" si="9"/>
        <v>84.21</v>
      </c>
      <c r="DB6" s="81">
        <f t="shared" si="9"/>
        <v>83.72</v>
      </c>
      <c r="DC6" s="81">
        <f t="shared" si="9"/>
        <v>66.33</v>
      </c>
      <c r="DD6" s="81">
        <f t="shared" si="9"/>
        <v>64.89</v>
      </c>
      <c r="DE6" s="81">
        <f t="shared" si="9"/>
        <v>83.91</v>
      </c>
      <c r="DF6" s="81">
        <f t="shared" si="9"/>
        <v>83.51</v>
      </c>
      <c r="DG6" s="81">
        <f t="shared" si="9"/>
        <v>83.02</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0.16</v>
      </c>
      <c r="EK6" s="81">
        <f t="shared" si="12"/>
        <v>0.33</v>
      </c>
      <c r="EL6" s="81">
        <f t="shared" si="12"/>
        <v>0.15</v>
      </c>
      <c r="EM6" s="81">
        <f t="shared" si="12"/>
        <v>0.16</v>
      </c>
      <c r="EN6" s="81">
        <f t="shared" si="12"/>
        <v>0.13</v>
      </c>
      <c r="EO6" s="73" t="str">
        <f>IF(EO7="","",IF(EO7="-","【-】","【"&amp;SUBSTITUTE(TEXT(EO7,"#,##0.00"),"-","△")&amp;"】"))</f>
        <v>【0.23】</v>
      </c>
    </row>
    <row r="7" spans="1:145" s="59" customFormat="1">
      <c r="A7" s="60"/>
      <c r="B7" s="66">
        <v>2018</v>
      </c>
      <c r="C7" s="66">
        <v>303437</v>
      </c>
      <c r="D7" s="66">
        <v>47</v>
      </c>
      <c r="E7" s="66">
        <v>17</v>
      </c>
      <c r="F7" s="66">
        <v>1</v>
      </c>
      <c r="G7" s="66">
        <v>0</v>
      </c>
      <c r="H7" s="66" t="s">
        <v>96</v>
      </c>
      <c r="I7" s="66" t="s">
        <v>97</v>
      </c>
      <c r="J7" s="66" t="s">
        <v>98</v>
      </c>
      <c r="K7" s="66" t="s">
        <v>100</v>
      </c>
      <c r="L7" s="66" t="s">
        <v>101</v>
      </c>
      <c r="M7" s="66" t="s">
        <v>102</v>
      </c>
      <c r="N7" s="74" t="s">
        <v>42</v>
      </c>
      <c r="O7" s="74" t="s">
        <v>103</v>
      </c>
      <c r="P7" s="74">
        <v>62.47</v>
      </c>
      <c r="Q7" s="74">
        <v>89.5</v>
      </c>
      <c r="R7" s="74">
        <v>3000</v>
      </c>
      <c r="S7" s="74">
        <v>4324</v>
      </c>
      <c r="T7" s="74">
        <v>44.15</v>
      </c>
      <c r="U7" s="74">
        <v>97.94</v>
      </c>
      <c r="V7" s="74">
        <v>2678</v>
      </c>
      <c r="W7" s="74">
        <v>0.88</v>
      </c>
      <c r="X7" s="74">
        <v>3043.18</v>
      </c>
      <c r="Y7" s="74">
        <v>57.85</v>
      </c>
      <c r="Z7" s="74">
        <v>58.88</v>
      </c>
      <c r="AA7" s="74">
        <v>64.83</v>
      </c>
      <c r="AB7" s="74">
        <v>91.3</v>
      </c>
      <c r="AC7" s="74">
        <v>90.39</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1685.14</v>
      </c>
      <c r="BG7" s="74">
        <v>1542.33</v>
      </c>
      <c r="BH7" s="74">
        <v>1344.1</v>
      </c>
      <c r="BI7" s="74">
        <v>1646.37</v>
      </c>
      <c r="BJ7" s="74">
        <v>1467.16</v>
      </c>
      <c r="BK7" s="74">
        <v>1315.67</v>
      </c>
      <c r="BL7" s="74">
        <v>1240.1600000000001</v>
      </c>
      <c r="BM7" s="74">
        <v>1111.31</v>
      </c>
      <c r="BN7" s="74">
        <v>966.33</v>
      </c>
      <c r="BO7" s="74">
        <v>958.81</v>
      </c>
      <c r="BP7" s="74">
        <v>682.78</v>
      </c>
      <c r="BQ7" s="74">
        <v>39.68</v>
      </c>
      <c r="BR7" s="74">
        <v>41.62</v>
      </c>
      <c r="BS7" s="74">
        <v>48.65</v>
      </c>
      <c r="BT7" s="74">
        <v>59.99</v>
      </c>
      <c r="BU7" s="74">
        <v>83.25</v>
      </c>
      <c r="BV7" s="74">
        <v>60.78</v>
      </c>
      <c r="BW7" s="74">
        <v>60.17</v>
      </c>
      <c r="BX7" s="74">
        <v>75.540000000000006</v>
      </c>
      <c r="BY7" s="74">
        <v>81.739999999999995</v>
      </c>
      <c r="BZ7" s="74">
        <v>82.88</v>
      </c>
      <c r="CA7" s="74">
        <v>100.91</v>
      </c>
      <c r="CB7" s="74">
        <v>403.62</v>
      </c>
      <c r="CC7" s="74">
        <v>384.12</v>
      </c>
      <c r="CD7" s="74">
        <v>327.77</v>
      </c>
      <c r="CE7" s="74">
        <v>267.55</v>
      </c>
      <c r="CF7" s="74">
        <v>194.82</v>
      </c>
      <c r="CG7" s="74">
        <v>276.26</v>
      </c>
      <c r="CH7" s="74">
        <v>281.52999999999997</v>
      </c>
      <c r="CI7" s="74">
        <v>207.96</v>
      </c>
      <c r="CJ7" s="74">
        <v>194.31</v>
      </c>
      <c r="CK7" s="74">
        <v>190.99</v>
      </c>
      <c r="CL7" s="74">
        <v>136.86000000000001</v>
      </c>
      <c r="CM7" s="74" t="s">
        <v>42</v>
      </c>
      <c r="CN7" s="74" t="s">
        <v>42</v>
      </c>
      <c r="CO7" s="74" t="s">
        <v>42</v>
      </c>
      <c r="CP7" s="74" t="s">
        <v>42</v>
      </c>
      <c r="CQ7" s="74" t="s">
        <v>42</v>
      </c>
      <c r="CR7" s="74">
        <v>41.63</v>
      </c>
      <c r="CS7" s="74">
        <v>44.89</v>
      </c>
      <c r="CT7" s="74">
        <v>53.51</v>
      </c>
      <c r="CU7" s="74">
        <v>53.5</v>
      </c>
      <c r="CV7" s="74">
        <v>52.58</v>
      </c>
      <c r="CW7" s="74">
        <v>58.98</v>
      </c>
      <c r="CX7" s="74">
        <v>85.44</v>
      </c>
      <c r="CY7" s="74">
        <v>83.66</v>
      </c>
      <c r="CZ7" s="74">
        <v>86.23</v>
      </c>
      <c r="DA7" s="74">
        <v>84.21</v>
      </c>
      <c r="DB7" s="74">
        <v>83.72</v>
      </c>
      <c r="DC7" s="74">
        <v>66.33</v>
      </c>
      <c r="DD7" s="74">
        <v>64.89</v>
      </c>
      <c r="DE7" s="74">
        <v>83.91</v>
      </c>
      <c r="DF7" s="74">
        <v>83.51</v>
      </c>
      <c r="DG7" s="74">
        <v>83.02</v>
      </c>
      <c r="DH7" s="74">
        <v>95.2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0.16</v>
      </c>
      <c r="EK7" s="74">
        <v>0.33</v>
      </c>
      <c r="EL7" s="74">
        <v>0.15</v>
      </c>
      <c r="EM7" s="74">
        <v>0.16</v>
      </c>
      <c r="EN7" s="74">
        <v>0.13</v>
      </c>
      <c r="EO7" s="74">
        <v>0.23</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玉置　和弘</cp:lastModifiedBy>
  <dcterms:created xsi:type="dcterms:W3CDTF">2019-12-05T05:06:19Z</dcterms:created>
  <dcterms:modified xsi:type="dcterms:W3CDTF">2020-02-03T14:40:52Z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2020-02-03T14:40:52Z</vt:filetime>
  </property>
</Properties>
</file>