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uidosv2018\Kyoyu\00業務\02調査報告関係\経営比較分析表\H30\"/>
    </mc:Choice>
  </mc:AlternateContent>
  <xr:revisionPtr revIDLastSave="0" documentId="13_ncr:1_{C17FD3FA-EC72-4C29-AB93-FEB1ECD920F6}" xr6:coauthVersionLast="37" xr6:coauthVersionMax="37" xr10:uidLastSave="{00000000-0000-0000-0000-000000000000}"/>
  <workbookProtection workbookAlgorithmName="SHA-512" workbookHashValue="/aXYNZ4gK4TsMBkoHMtTMhWTvAvyjdo5woz+0b+KWEciRQllQ7dNPWC9rw2oMaZZEL/oLmNut8TDN1a7X8DHeQ==" workbookSaltValue="3lY6D/QPT0QrM3zhE/QVK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<sst xmlns="http://schemas.openxmlformats.org/spreadsheetml/2006/main" count="232" uniqueCount="120">
  <si>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</si>
  <si>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</si>
  <si>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</si>
  <si>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</si>
  <si>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</si>
  <si>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</si>
  <si>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</si>
  <si>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</si>
  <si>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</si>
  <si>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</si>
  <si>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</si>
  <si>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</si>
  <si>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</si>
  <si>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</si>
  <si>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</si>
  <si>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</si>
  <si>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</si>
  <si>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</si>
  <si>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</si>
  <si>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</si>
  <si>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</si>
  <si>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</si>
  <si>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</si>
  <si>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</si>
  <si>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</si>
  <si>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</si>
  <si>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</si>
  <si>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</si>
  <si>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</si>
  <si>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</si>
  <si>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</si>
  <si>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</si>
  <si>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</si>
  <si>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</si>
  <si>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</si>
  <si>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</si>
  <si>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</si>
  <si>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</si>
  <si>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</si>
  <si>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</si>
  <si>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</si>
  <si>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</si>
  <si>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</si>
  <si>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</si>
  <si>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</si>
  <si>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</si>
  <si>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</si>
  <si>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</si>
  <si>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</si>
  <si>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</si>
  <si>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</si>
  <si>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</si>
  <si>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</si>
  <si>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</si>
  <si>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</si>
  <si>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</si>
  <si>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</si>
  <si>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</si>
  <si>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</si>
  <si>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</si>
  <si>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</si>
  <si>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</si>
  <si>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</si>
  <si>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</si>
  <si>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</si>
  <si>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</si>
  <si>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</si>
  <si>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</si>
  <si>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</si>
  <si>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</si>
  <si>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</si>
  <si>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</si>
  <si>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</si>
  <si>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</si>
  <si>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</si>
  <si>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</si>
  <si>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</si>
  <si>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</si>
  <si>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</si>
  <si>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</si>
  <si>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</si>
  <si>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</si>
  <si>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</si>
  <si>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</si>
  <si>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</si>
  <si>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</si>
  <si>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</si>
  <si>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</si>
  <si>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</si>
  <si>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</si>
  <si>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</si>
  <si>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</si>
  <si>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</si>
  <si>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</si>
  <si>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</si>
  <si>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</si>
  <si>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</si>
  <si>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</si>
  <si>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</si>
  <si>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</si>
  <si>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</si>
  <si>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</si>
  <si>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</si>
  <si>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</si>
  <si>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</si>
  <si>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</si>
  <si>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</si>
  <si>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</si>
  <si>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</si>
  <si>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</si>
  <si>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</si>
  <si>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</si>
  <si>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</si>
  <si>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</si>
  <si>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</si>
  <si>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</si>
  <si>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</si>
  <si>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平成27、28年度は簡易水道統合整備事業等への設備投資により類似団体と比較して低くなっている。今後施設の老朽化がさらに進んでいく中で、施設更新の投資的費用を増加する必要がある。</t>
    <rPh sb="11" eb="13">
      <t>ヘイセイ</t>
    </rPh>
    <rPh sb="18" eb="20">
      <t>ネンド</t>
    </rPh>
    <rPh sb="21" eb="23">
      <t>カンイ</t>
    </rPh>
    <rPh sb="23" eb="25">
      <t>スイドウ</t>
    </rPh>
    <rPh sb="25" eb="27">
      <t>トウゴウ</t>
    </rPh>
    <rPh sb="27" eb="29">
      <t>セイビ</t>
    </rPh>
    <rPh sb="29" eb="31">
      <t>ジギョウ</t>
    </rPh>
    <rPh sb="31" eb="32">
      <t>トウ</t>
    </rPh>
    <rPh sb="34" eb="36">
      <t>セツビ</t>
    </rPh>
    <rPh sb="36" eb="38">
      <t>トウシ</t>
    </rPh>
    <phoneticPr fontId="4"/>
  </si>
  <si>
    <t>　人口減少等により収入が減少傾向となっており、簡易水道統合整備事業の実施等により経営状況は厳しいものとなっている。
　特に企業債残高対給水収益比率が平均値より高い数値となっており、今後は起債の抑制も検討し、水道事業全体で施設更新計画・財政計画を策定していく必要がある。</t>
    <rPh sb="5" eb="6">
      <t>トウ</t>
    </rPh>
    <rPh sb="12" eb="14">
      <t>ゲンショウ</t>
    </rPh>
    <rPh sb="14" eb="16">
      <t>ケイコウ</t>
    </rPh>
    <rPh sb="23" eb="25">
      <t>カンイ</t>
    </rPh>
    <rPh sb="25" eb="27">
      <t>スイドウ</t>
    </rPh>
    <rPh sb="27" eb="29">
      <t>トウゴウ</t>
    </rPh>
    <rPh sb="29" eb="31">
      <t>セイビ</t>
    </rPh>
    <rPh sb="31" eb="33">
      <t>ジギョウ</t>
    </rPh>
    <rPh sb="34" eb="36">
      <t>ジッシ</t>
    </rPh>
    <rPh sb="36" eb="37">
      <t>トウ</t>
    </rPh>
    <rPh sb="40" eb="42">
      <t>ケイエイ</t>
    </rPh>
    <rPh sb="42" eb="44">
      <t>ジョウキョウ</t>
    </rPh>
    <rPh sb="45" eb="46">
      <t>キビ</t>
    </rPh>
    <rPh sb="59" eb="60">
      <t>トク</t>
    </rPh>
    <rPh sb="61" eb="63">
      <t>キギョウ</t>
    </rPh>
    <rPh sb="63" eb="64">
      <t>サイ</t>
    </rPh>
    <rPh sb="64" eb="66">
      <t>ザンダカ</t>
    </rPh>
    <rPh sb="66" eb="67">
      <t>タイ</t>
    </rPh>
    <rPh sb="67" eb="69">
      <t>キュウスイ</t>
    </rPh>
    <rPh sb="69" eb="71">
      <t>シュウエキ</t>
    </rPh>
    <rPh sb="71" eb="73">
      <t>ヒリツ</t>
    </rPh>
    <rPh sb="74" eb="77">
      <t>ヘイキンチ</t>
    </rPh>
    <rPh sb="79" eb="80">
      <t>タカ</t>
    </rPh>
    <rPh sb="81" eb="83">
      <t>スウチ</t>
    </rPh>
    <rPh sb="90" eb="92">
      <t>コンゴ</t>
    </rPh>
    <rPh sb="93" eb="95">
      <t>キサイ</t>
    </rPh>
    <rPh sb="96" eb="98">
      <t>ヨクセイ</t>
    </rPh>
    <rPh sb="99" eb="101">
      <t>ケントウ</t>
    </rPh>
    <rPh sb="128" eb="130">
      <t>ヒツヨウ</t>
    </rPh>
    <phoneticPr fontId="4"/>
  </si>
  <si>
    <t>　平成２６年度では経常収支比率で100％を超えて黒字化となっているが、平成２４年度～２８年度に実施した簡易水道統合整備事業等による借入金の増加に伴い、経常収支が100％を下回っている状態が続いている。
　平成２８年度末で簡易水道事業と統合したことにより企業債残高が特に増加しており、起債の償還が増えたことにより流動比率・料金回収率が減少傾向、給水原価は上昇傾向となっている。
効率性については、簡易水道事業との統合に合わせ、現状に見合った施設規模へ見直しを行ったため、施設利用率の向上が認められるものの、有収率は類似団体と比較しても低く今後も継続して施設更新が必要である。</t>
    <rPh sb="72" eb="73">
      <t>トモナ</t>
    </rPh>
    <rPh sb="75" eb="77">
      <t>ケイジョウ</t>
    </rPh>
    <rPh sb="77" eb="79">
      <t>シュウシ</t>
    </rPh>
    <rPh sb="85" eb="87">
      <t>シタマワ</t>
    </rPh>
    <rPh sb="91" eb="93">
      <t>ジョウタイ</t>
    </rPh>
    <rPh sb="94" eb="95">
      <t>ツヅ</t>
    </rPh>
    <rPh sb="102" eb="104">
      <t>ヘイセイ</t>
    </rPh>
    <rPh sb="106" eb="108">
      <t>ネンド</t>
    </rPh>
    <rPh sb="108" eb="109">
      <t>マツ</t>
    </rPh>
    <rPh sb="110" eb="112">
      <t>カンイ</t>
    </rPh>
    <rPh sb="112" eb="114">
      <t>スイドウ</t>
    </rPh>
    <rPh sb="114" eb="116">
      <t>ジギョウ</t>
    </rPh>
    <rPh sb="117" eb="119">
      <t>トウゴウ</t>
    </rPh>
    <rPh sb="126" eb="128">
      <t>キギョウ</t>
    </rPh>
    <rPh sb="128" eb="129">
      <t>サイ</t>
    </rPh>
    <rPh sb="129" eb="131">
      <t>ザンダカ</t>
    </rPh>
    <rPh sb="132" eb="133">
      <t>トク</t>
    </rPh>
    <rPh sb="134" eb="136">
      <t>ゾウカ</t>
    </rPh>
    <rPh sb="141" eb="143">
      <t>キサイ</t>
    </rPh>
    <rPh sb="144" eb="146">
      <t>ショウカン</t>
    </rPh>
    <rPh sb="147" eb="148">
      <t>フ</t>
    </rPh>
    <rPh sb="155" eb="157">
      <t>リュウドウ</t>
    </rPh>
    <rPh sb="157" eb="159">
      <t>ヒリツ</t>
    </rPh>
    <rPh sb="160" eb="162">
      <t>リョウキン</t>
    </rPh>
    <rPh sb="162" eb="164">
      <t>カイシュウ</t>
    </rPh>
    <rPh sb="164" eb="165">
      <t>リツ</t>
    </rPh>
    <rPh sb="166" eb="168">
      <t>ゲンショウ</t>
    </rPh>
    <rPh sb="168" eb="170">
      <t>ケイコウ</t>
    </rPh>
    <rPh sb="176" eb="178">
      <t>ジョウショウ</t>
    </rPh>
    <rPh sb="178" eb="180">
      <t>ケイコウ</t>
    </rPh>
    <rPh sb="273" eb="275">
      <t>ケイゾク</t>
    </rPh>
    <rPh sb="282" eb="2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</si>
</sst>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1.05</c:v>
                </c:pt>
                <c:pt idx="1">
                  <c:v>0.72</c:v>
                </c:pt>
                <c:pt idx="2">
                  <c:v>0.25</c:v>
                </c:pt>
                <c:pt idx="3">
                  <c:v>0.15</c:v>
                </c:pt>
                <c:pt idx="4">
                  <c:v>0.33</c:v>
                </c:pt>
              </c:numCache>
            </c:numRef>
          </c:val>
          <c:extLst>
            <c:ext xmlns:c16="http://schemas.microsoft.com/office/drawing/2014/chart" uri="{C3380CC4-5D6E-409C-BE32-E72D297353CC}">
              <c16:uniqueId val="{00000000-B8D3-42E8-9F6D-FB1DCF43E3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B8D3-42E8-9F6D-FB1DCF43E3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53.36</c:v>
                </c:pt>
                <c:pt idx="1">
                  <c:v>54.17</c:v>
                </c:pt>
                <c:pt idx="2">
                  <c:v>56.32</c:v>
                </c:pt>
                <c:pt idx="3">
                  <c:v>55.17</c:v>
                </c:pt>
                <c:pt idx="4">
                  <c:v>62.59</c:v>
                </c:pt>
              </c:numCache>
            </c:numRef>
          </c:val>
          <c:extLst>
            <c:ext xmlns:c16="http://schemas.microsoft.com/office/drawing/2014/chart" uri="{C3380CC4-5D6E-409C-BE32-E72D297353CC}">
              <c16:uniqueId val="{00000000-8BC0-40B8-847F-2862504F4A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8BC0-40B8-847F-2862504F4A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68.63</c:v>
                </c:pt>
                <c:pt idx="1">
                  <c:v>66.260000000000005</c:v>
                </c:pt>
                <c:pt idx="2">
                  <c:v>63.38</c:v>
                </c:pt>
                <c:pt idx="3">
                  <c:v>63.87</c:v>
                </c:pt>
                <c:pt idx="4">
                  <c:v>67.45</c:v>
                </c:pt>
              </c:numCache>
            </c:numRef>
          </c:val>
          <c:extLst>
            <c:ext xmlns:c16="http://schemas.microsoft.com/office/drawing/2014/chart" uri="{C3380CC4-5D6E-409C-BE32-E72D297353CC}">
              <c16:uniqueId val="{00000000-8BEB-48B3-90BE-C05BE3DCAD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8BEB-48B3-90BE-C05BE3DCAD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99.11</c:v>
                </c:pt>
                <c:pt idx="1">
                  <c:v>111.51</c:v>
                </c:pt>
                <c:pt idx="2">
                  <c:v>98.13</c:v>
                </c:pt>
                <c:pt idx="3">
                  <c:v>92.71</c:v>
                </c:pt>
                <c:pt idx="4">
                  <c:v>85.57</c:v>
                </c:pt>
              </c:numCache>
            </c:numRef>
          </c:val>
          <c:extLst>
            <c:ext xmlns:c16="http://schemas.microsoft.com/office/drawing/2014/chart" uri="{C3380CC4-5D6E-409C-BE32-E72D297353CC}">
              <c16:uniqueId val="{00000000-D2DE-4D2C-8D16-60475B4253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D2DE-4D2C-8D16-60475B4253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45.93</c:v>
                </c:pt>
                <c:pt idx="1">
                  <c:v>38.090000000000003</c:v>
                </c:pt>
                <c:pt idx="2">
                  <c:v>40.53</c:v>
                </c:pt>
                <c:pt idx="3">
                  <c:v>42.95</c:v>
                </c:pt>
                <c:pt idx="4">
                  <c:v>38.24</c:v>
                </c:pt>
              </c:numCache>
            </c:numRef>
          </c:val>
          <c:extLst>
            <c:ext xmlns:c16="http://schemas.microsoft.com/office/drawing/2014/chart" uri="{C3380CC4-5D6E-409C-BE32-E72D297353CC}">
              <c16:uniqueId val="{00000000-46A5-4D9A-BE0F-0BDEC86386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46A5-4D9A-BE0F-0BDEC86386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31.95</c:v>
                </c:pt>
                <c:pt idx="1">
                  <c:v>32.840000000000003</c:v>
                </c:pt>
                <c:pt idx="2">
                  <c:v>33.86</c:v>
                </c:pt>
                <c:pt idx="3">
                  <c:v>35.04</c:v>
                </c:pt>
                <c:pt idx="4">
                  <c:v>29.39</c:v>
                </c:pt>
              </c:numCache>
            </c:numRef>
          </c:val>
          <c:extLst>
            <c:ext xmlns:c16="http://schemas.microsoft.com/office/drawing/2014/chart" uri="{C3380CC4-5D6E-409C-BE32-E72D297353CC}">
              <c16:uniqueId val="{00000000-84C7-4C12-8642-D1487B5B25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84C7-4C12-8642-D1487B5B25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21-485F-8880-B172564DE4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2421-485F-8880-B172564DE4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247.22</c:v>
                </c:pt>
                <c:pt idx="1">
                  <c:v>120.97</c:v>
                </c:pt>
                <c:pt idx="2">
                  <c:v>376.1</c:v>
                </c:pt>
                <c:pt idx="3">
                  <c:v>402.54</c:v>
                </c:pt>
                <c:pt idx="4">
                  <c:v>242.77</c:v>
                </c:pt>
              </c:numCache>
            </c:numRef>
          </c:val>
          <c:extLst>
            <c:ext xmlns:c16="http://schemas.microsoft.com/office/drawing/2014/chart" uri="{C3380CC4-5D6E-409C-BE32-E72D297353CC}">
              <c16:uniqueId val="{00000000-0166-4B1D-BD5A-1BA2A34527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0166-4B1D-BD5A-1BA2A34527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498.62</c:v>
                </c:pt>
                <c:pt idx="1">
                  <c:v>854.73</c:v>
                </c:pt>
                <c:pt idx="2">
                  <c:v>834.62</c:v>
                </c:pt>
                <c:pt idx="3">
                  <c:v>828.35</c:v>
                </c:pt>
                <c:pt idx="4">
                  <c:v>1041.72</c:v>
                </c:pt>
              </c:numCache>
            </c:numRef>
          </c:val>
          <c:extLst>
            <c:ext xmlns:c16="http://schemas.microsoft.com/office/drawing/2014/chart" uri="{C3380CC4-5D6E-409C-BE32-E72D297353CC}">
              <c16:uniqueId val="{00000000-FE88-4A0F-A061-132B98CE4A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FE88-4A0F-A061-132B98CE4A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98.07</c:v>
                </c:pt>
                <c:pt idx="1">
                  <c:v>108.95</c:v>
                </c:pt>
                <c:pt idx="2">
                  <c:v>94.94</c:v>
                </c:pt>
                <c:pt idx="3">
                  <c:v>89.34</c:v>
                </c:pt>
                <c:pt idx="4">
                  <c:v>82.08</c:v>
                </c:pt>
              </c:numCache>
            </c:numRef>
          </c:val>
          <c:extLst>
            <c:ext xmlns:c16="http://schemas.microsoft.com/office/drawing/2014/chart" uri="{C3380CC4-5D6E-409C-BE32-E72D297353CC}">
              <c16:uniqueId val="{00000000-FCFC-4F9A-B91A-88192ACEF6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FCFC-4F9A-B91A-88192ACEF6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180.29</c:v>
                </c:pt>
                <c:pt idx="1">
                  <c:v>163.98</c:v>
                </c:pt>
                <c:pt idx="2">
                  <c:v>189.07</c:v>
                </c:pt>
                <c:pt idx="3">
                  <c:v>200.51</c:v>
                </c:pt>
                <c:pt idx="4">
                  <c:v>215.29</c:v>
                </c:pt>
              </c:numCache>
            </c:numRef>
          </c:val>
          <c:extLst>
            <c:ext xmlns:c16="http://schemas.microsoft.com/office/drawing/2014/chart" uri="{C3380CC4-5D6E-409C-BE32-E72D297353CC}">
              <c16:uniqueId val="{00000000-9885-4A50-88A5-49869BA8C8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9885-4A50-88A5-49869BA8C8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3" zoomScale="80" zoomScaleNormal="8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那智勝浦町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15567</v>
      </c>
      <c r="AM8" s="70"/>
      <c r="AN8" s="70"/>
      <c r="AO8" s="70"/>
      <c r="AP8" s="70"/>
      <c r="AQ8" s="70"/>
      <c r="AR8" s="70"/>
      <c r="AS8" s="70"/>
      <c r="AT8" s="66">
        <f>データ!$S$6</f>
        <v>183.31</v>
      </c>
      <c r="AU8" s="67"/>
      <c r="AV8" s="67"/>
      <c r="AW8" s="67"/>
      <c r="AX8" s="67"/>
      <c r="AY8" s="67"/>
      <c r="AZ8" s="67"/>
      <c r="BA8" s="67"/>
      <c r="BB8" s="69">
        <f>データ!$T$6</f>
        <v>84.92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42.48</v>
      </c>
      <c r="J10" s="67"/>
      <c r="K10" s="67"/>
      <c r="L10" s="67"/>
      <c r="M10" s="67"/>
      <c r="N10" s="67"/>
      <c r="O10" s="68"/>
      <c r="P10" s="69">
        <f>データ!$P$6</f>
        <v>96.37</v>
      </c>
      <c r="Q10" s="69"/>
      <c r="R10" s="69"/>
      <c r="S10" s="69"/>
      <c r="T10" s="69"/>
      <c r="U10" s="69"/>
      <c r="V10" s="69"/>
      <c r="W10" s="70">
        <f>データ!$Q$6</f>
        <v>2840</v>
      </c>
      <c r="X10" s="70"/>
      <c r="Y10" s="70"/>
      <c r="Z10" s="70"/>
      <c r="AA10" s="70"/>
      <c r="AB10" s="70"/>
      <c r="AC10" s="70"/>
      <c r="AD10" s="2"/>
      <c r="AE10" s="2"/>
      <c r="AF10" s="2"/>
      <c r="AG10" s="2"/>
      <c r="AH10" s="4"/>
      <c r="AI10" s="4"/>
      <c r="AJ10" s="4"/>
      <c r="AK10" s="4"/>
      <c r="AL10" s="70">
        <f>データ!$U$6</f>
        <v>14853</v>
      </c>
      <c r="AM10" s="70"/>
      <c r="AN10" s="70"/>
      <c r="AO10" s="70"/>
      <c r="AP10" s="70"/>
      <c r="AQ10" s="70"/>
      <c r="AR10" s="70"/>
      <c r="AS10" s="70"/>
      <c r="AT10" s="66">
        <f>データ!$V$6</f>
        <v>49.5</v>
      </c>
      <c r="AU10" s="67"/>
      <c r="AV10" s="67"/>
      <c r="AW10" s="67"/>
      <c r="AX10" s="67"/>
      <c r="AY10" s="67"/>
      <c r="AZ10" s="67"/>
      <c r="BA10" s="67"/>
      <c r="BB10" s="69">
        <f>データ!$W$6</f>
        <v>300.06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8REccFPYcPsTHteo1F9PL3T2H7O3VrUGbqsbvYfefXDnzH3V2+lIhsxGvXsmi540S8+v5t4P2ojNObVNIPVTw==" saltValue="+VD0RL9W7iqmrxwOuNJK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304212</v>
      </c>
      <c r="D6" s="33">
        <f t="shared" si="3"/>
        <v>46</v>
      </c>
      <c r="E6" s="33">
        <f t="shared" si="3"/>
        <v>1</v>
      </c>
      <c r="F6" s="33">
        <f t="shared" si="3"/>
        <v>0</v>
      </c>
      <c r="G6" s="33">
        <f t="shared" si="3"/>
        <v>1</v>
      </c>
      <c r="H6" s="33" t="str">
        <f t="shared" si="3"/>
        <v>和歌山県　那智勝浦町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42.48</v>
      </c>
      <c r="P6" s="34">
        <f t="shared" si="3"/>
        <v>96.37</v>
      </c>
      <c r="Q6" s="34">
        <f t="shared" si="3"/>
        <v>2840</v>
      </c>
      <c r="R6" s="34">
        <f t="shared" si="3"/>
        <v>15567</v>
      </c>
      <c r="S6" s="34">
        <f t="shared" si="3"/>
        <v>183.31</v>
      </c>
      <c r="T6" s="34">
        <f t="shared" si="3"/>
        <v>84.92</v>
      </c>
      <c r="U6" s="34">
        <f t="shared" si="3"/>
        <v>14853</v>
      </c>
      <c r="V6" s="34">
        <f t="shared" si="3"/>
        <v>49.5</v>
      </c>
      <c r="W6" s="34">
        <f t="shared" si="3"/>
        <v>300.06</v>
      </c>
      <c r="X6" s="35">
        <f>IF(X7="",NA(),X7)</f>
        <v>99.11</v>
      </c>
      <c r="Y6" s="35">
        <f t="shared" ref="Y6:AG6" si="4">IF(Y7="",NA(),Y7)</f>
        <v>111.51</v>
      </c>
      <c r="Z6" s="35">
        <f t="shared" si="4"/>
        <v>98.13</v>
      </c>
      <c r="AA6" s="35">
        <f t="shared" si="4"/>
        <v>92.71</v>
      </c>
      <c r="AB6" s="35">
        <f t="shared" si="4"/>
        <v>85.57</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247.22</v>
      </c>
      <c r="AU6" s="35">
        <f t="shared" ref="AU6:BC6" si="6">IF(AU7="",NA(),AU7)</f>
        <v>120.97</v>
      </c>
      <c r="AV6" s="35">
        <f t="shared" si="6"/>
        <v>376.1</v>
      </c>
      <c r="AW6" s="35">
        <f t="shared" si="6"/>
        <v>402.54</v>
      </c>
      <c r="AX6" s="35">
        <f t="shared" si="6"/>
        <v>242.77</v>
      </c>
      <c r="AY6" s="35">
        <f t="shared" si="6"/>
        <v>1081.23</v>
      </c>
      <c r="AZ6" s="35">
        <f t="shared" si="6"/>
        <v>406.37</v>
      </c>
      <c r="BA6" s="35">
        <f t="shared" si="6"/>
        <v>398.29</v>
      </c>
      <c r="BB6" s="35">
        <f t="shared" si="6"/>
        <v>388.67</v>
      </c>
      <c r="BC6" s="35">
        <f t="shared" si="6"/>
        <v>355.27</v>
      </c>
      <c r="BD6" s="34" t="str">
        <f>IF(BD7="","",IF(BD7="-","【-】","【"&amp;SUBSTITUTE(TEXT(BD7,"#,##0.00"),"-","△")&amp;"】"))</f>
        <v>【264.34】</v>
      </c>
      <c r="BE6" s="35">
        <f>IF(BE7="",NA(),BE7)</f>
        <v>498.62</v>
      </c>
      <c r="BF6" s="35">
        <f t="shared" ref="BF6:BN6" si="7">IF(BF7="",NA(),BF7)</f>
        <v>854.73</v>
      </c>
      <c r="BG6" s="35">
        <f t="shared" si="7"/>
        <v>834.62</v>
      </c>
      <c r="BH6" s="35">
        <f t="shared" si="7"/>
        <v>828.35</v>
      </c>
      <c r="BI6" s="35">
        <f t="shared" si="7"/>
        <v>1041.72</v>
      </c>
      <c r="BJ6" s="35">
        <f t="shared" si="7"/>
        <v>443.13</v>
      </c>
      <c r="BK6" s="35">
        <f t="shared" si="7"/>
        <v>442.54</v>
      </c>
      <c r="BL6" s="35">
        <f t="shared" si="7"/>
        <v>431</v>
      </c>
      <c r="BM6" s="35">
        <f t="shared" si="7"/>
        <v>422.5</v>
      </c>
      <c r="BN6" s="35">
        <f t="shared" si="7"/>
        <v>458.27</v>
      </c>
      <c r="BO6" s="34" t="str">
        <f>IF(BO7="","",IF(BO7="-","【-】","【"&amp;SUBSTITUTE(TEXT(BO7,"#,##0.00"),"-","△")&amp;"】"))</f>
        <v>【274.27】</v>
      </c>
      <c r="BP6" s="35">
        <f>IF(BP7="",NA(),BP7)</f>
        <v>98.07</v>
      </c>
      <c r="BQ6" s="35">
        <f t="shared" ref="BQ6:BY6" si="8">IF(BQ7="",NA(),BQ7)</f>
        <v>108.95</v>
      </c>
      <c r="BR6" s="35">
        <f t="shared" si="8"/>
        <v>94.94</v>
      </c>
      <c r="BS6" s="35">
        <f t="shared" si="8"/>
        <v>89.34</v>
      </c>
      <c r="BT6" s="35">
        <f t="shared" si="8"/>
        <v>82.08</v>
      </c>
      <c r="BU6" s="35">
        <f t="shared" si="8"/>
        <v>95.4</v>
      </c>
      <c r="BV6" s="35">
        <f t="shared" si="8"/>
        <v>98.6</v>
      </c>
      <c r="BW6" s="35">
        <f t="shared" si="8"/>
        <v>100.82</v>
      </c>
      <c r="BX6" s="35">
        <f t="shared" si="8"/>
        <v>101.64</v>
      </c>
      <c r="BY6" s="35">
        <f t="shared" si="8"/>
        <v>96.77</v>
      </c>
      <c r="BZ6" s="34" t="str">
        <f>IF(BZ7="","",IF(BZ7="-","【-】","【"&amp;SUBSTITUTE(TEXT(BZ7,"#,##0.00"),"-","△")&amp;"】"))</f>
        <v>【104.36】</v>
      </c>
      <c r="CA6" s="35">
        <f>IF(CA7="",NA(),CA7)</f>
        <v>180.29</v>
      </c>
      <c r="CB6" s="35">
        <f t="shared" ref="CB6:CJ6" si="9">IF(CB7="",NA(),CB7)</f>
        <v>163.98</v>
      </c>
      <c r="CC6" s="35">
        <f t="shared" si="9"/>
        <v>189.07</v>
      </c>
      <c r="CD6" s="35">
        <f t="shared" si="9"/>
        <v>200.51</v>
      </c>
      <c r="CE6" s="35">
        <f t="shared" si="9"/>
        <v>215.29</v>
      </c>
      <c r="CF6" s="35">
        <f t="shared" si="9"/>
        <v>186.15</v>
      </c>
      <c r="CG6" s="35">
        <f t="shared" si="9"/>
        <v>181.67</v>
      </c>
      <c r="CH6" s="35">
        <f t="shared" si="9"/>
        <v>179.55</v>
      </c>
      <c r="CI6" s="35">
        <f t="shared" si="9"/>
        <v>179.16</v>
      </c>
      <c r="CJ6" s="35">
        <f t="shared" si="9"/>
        <v>187.18</v>
      </c>
      <c r="CK6" s="34" t="str">
        <f>IF(CK7="","",IF(CK7="-","【-】","【"&amp;SUBSTITUTE(TEXT(CK7,"#,##0.00"),"-","△")&amp;"】"))</f>
        <v>【165.71】</v>
      </c>
      <c r="CL6" s="35">
        <f>IF(CL7="",NA(),CL7)</f>
        <v>53.36</v>
      </c>
      <c r="CM6" s="35">
        <f t="shared" ref="CM6:CU6" si="10">IF(CM7="",NA(),CM7)</f>
        <v>54.17</v>
      </c>
      <c r="CN6" s="35">
        <f t="shared" si="10"/>
        <v>56.32</v>
      </c>
      <c r="CO6" s="35">
        <f t="shared" si="10"/>
        <v>55.17</v>
      </c>
      <c r="CP6" s="35">
        <f t="shared" si="10"/>
        <v>62.59</v>
      </c>
      <c r="CQ6" s="35">
        <f t="shared" si="10"/>
        <v>54.47</v>
      </c>
      <c r="CR6" s="35">
        <f t="shared" si="10"/>
        <v>53.61</v>
      </c>
      <c r="CS6" s="35">
        <f t="shared" si="10"/>
        <v>53.52</v>
      </c>
      <c r="CT6" s="35">
        <f t="shared" si="10"/>
        <v>54.24</v>
      </c>
      <c r="CU6" s="35">
        <f t="shared" si="10"/>
        <v>55.88</v>
      </c>
      <c r="CV6" s="34" t="str">
        <f>IF(CV7="","",IF(CV7="-","【-】","【"&amp;SUBSTITUTE(TEXT(CV7,"#,##0.00"),"-","△")&amp;"】"))</f>
        <v>【60.41】</v>
      </c>
      <c r="CW6" s="35">
        <f>IF(CW7="",NA(),CW7)</f>
        <v>68.63</v>
      </c>
      <c r="CX6" s="35">
        <f t="shared" ref="CX6:DF6" si="11">IF(CX7="",NA(),CX7)</f>
        <v>66.260000000000005</v>
      </c>
      <c r="CY6" s="35">
        <f t="shared" si="11"/>
        <v>63.38</v>
      </c>
      <c r="CZ6" s="35">
        <f t="shared" si="11"/>
        <v>63.87</v>
      </c>
      <c r="DA6" s="35">
        <f t="shared" si="11"/>
        <v>67.45</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45.93</v>
      </c>
      <c r="DI6" s="35">
        <f t="shared" ref="DI6:DQ6" si="12">IF(DI7="",NA(),DI7)</f>
        <v>38.090000000000003</v>
      </c>
      <c r="DJ6" s="35">
        <f t="shared" si="12"/>
        <v>40.53</v>
      </c>
      <c r="DK6" s="35">
        <f t="shared" si="12"/>
        <v>42.95</v>
      </c>
      <c r="DL6" s="35">
        <f t="shared" si="12"/>
        <v>38.24</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31.95</v>
      </c>
      <c r="DT6" s="35">
        <f t="shared" ref="DT6:EB6" si="13">IF(DT7="",NA(),DT7)</f>
        <v>32.840000000000003</v>
      </c>
      <c r="DU6" s="35">
        <f t="shared" si="13"/>
        <v>33.86</v>
      </c>
      <c r="DV6" s="35">
        <f t="shared" si="13"/>
        <v>35.04</v>
      </c>
      <c r="DW6" s="35">
        <f t="shared" si="13"/>
        <v>29.39</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1.05</v>
      </c>
      <c r="EE6" s="35">
        <f t="shared" ref="EE6:EM6" si="14">IF(EE7="",NA(),EE7)</f>
        <v>0.72</v>
      </c>
      <c r="EF6" s="35">
        <f t="shared" si="14"/>
        <v>0.25</v>
      </c>
      <c r="EG6" s="35">
        <f t="shared" si="14"/>
        <v>0.15</v>
      </c>
      <c r="EH6" s="35">
        <f t="shared" si="14"/>
        <v>0.33</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304212</v>
      </c>
      <c r="D7" s="37">
        <v>46</v>
      </c>
      <c r="E7" s="37">
        <v>1</v>
      </c>
      <c r="F7" s="37">
        <v>0</v>
      </c>
      <c r="G7" s="37">
        <v>1</v>
      </c>
      <c r="H7" s="37" t="s">
        <v>105</v>
      </c>
      <c r="I7" s="37" t="s">
        <v>106</v>
      </c>
      <c r="J7" s="37" t="s">
        <v>107</v>
      </c>
      <c r="K7" s="37" t="s">
        <v>108</v>
      </c>
      <c r="L7" s="37" t="s">
        <v>109</v>
      </c>
      <c r="M7" s="37" t="s">
        <v>110</v>
      </c>
      <c r="N7" s="38" t="s">
        <v>111</v>
      </c>
      <c r="O7" s="38">
        <v>42.48</v>
      </c>
      <c r="P7" s="38">
        <v>96.37</v>
      </c>
      <c r="Q7" s="38">
        <v>2840</v>
      </c>
      <c r="R7" s="38">
        <v>15567</v>
      </c>
      <c r="S7" s="38">
        <v>183.31</v>
      </c>
      <c r="T7" s="38">
        <v>84.92</v>
      </c>
      <c r="U7" s="38">
        <v>14853</v>
      </c>
      <c r="V7" s="38">
        <v>49.5</v>
      </c>
      <c r="W7" s="38">
        <v>300.06</v>
      </c>
      <c r="X7" s="38">
        <v>99.11</v>
      </c>
      <c r="Y7" s="38">
        <v>111.51</v>
      </c>
      <c r="Z7" s="38">
        <v>98.13</v>
      </c>
      <c r="AA7" s="38">
        <v>92.71</v>
      </c>
      <c r="AB7" s="38">
        <v>85.57</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247.22</v>
      </c>
      <c r="AU7" s="38">
        <v>120.97</v>
      </c>
      <c r="AV7" s="38">
        <v>376.1</v>
      </c>
      <c r="AW7" s="38">
        <v>402.54</v>
      </c>
      <c r="AX7" s="38">
        <v>242.77</v>
      </c>
      <c r="AY7" s="38">
        <v>1081.23</v>
      </c>
      <c r="AZ7" s="38">
        <v>406.37</v>
      </c>
      <c r="BA7" s="38">
        <v>398.29</v>
      </c>
      <c r="BB7" s="38">
        <v>388.67</v>
      </c>
      <c r="BC7" s="38">
        <v>355.27</v>
      </c>
      <c r="BD7" s="38">
        <v>264.33999999999997</v>
      </c>
      <c r="BE7" s="38">
        <v>498.62</v>
      </c>
      <c r="BF7" s="38">
        <v>854.73</v>
      </c>
      <c r="BG7" s="38">
        <v>834.62</v>
      </c>
      <c r="BH7" s="38">
        <v>828.35</v>
      </c>
      <c r="BI7" s="38">
        <v>1041.72</v>
      </c>
      <c r="BJ7" s="38">
        <v>443.13</v>
      </c>
      <c r="BK7" s="38">
        <v>442.54</v>
      </c>
      <c r="BL7" s="38">
        <v>431</v>
      </c>
      <c r="BM7" s="38">
        <v>422.5</v>
      </c>
      <c r="BN7" s="38">
        <v>458.27</v>
      </c>
      <c r="BO7" s="38">
        <v>274.27</v>
      </c>
      <c r="BP7" s="38">
        <v>98.07</v>
      </c>
      <c r="BQ7" s="38">
        <v>108.95</v>
      </c>
      <c r="BR7" s="38">
        <v>94.94</v>
      </c>
      <c r="BS7" s="38">
        <v>89.34</v>
      </c>
      <c r="BT7" s="38">
        <v>82.08</v>
      </c>
      <c r="BU7" s="38">
        <v>95.4</v>
      </c>
      <c r="BV7" s="38">
        <v>98.6</v>
      </c>
      <c r="BW7" s="38">
        <v>100.82</v>
      </c>
      <c r="BX7" s="38">
        <v>101.64</v>
      </c>
      <c r="BY7" s="38">
        <v>96.77</v>
      </c>
      <c r="BZ7" s="38">
        <v>104.36</v>
      </c>
      <c r="CA7" s="38">
        <v>180.29</v>
      </c>
      <c r="CB7" s="38">
        <v>163.98</v>
      </c>
      <c r="CC7" s="38">
        <v>189.07</v>
      </c>
      <c r="CD7" s="38">
        <v>200.51</v>
      </c>
      <c r="CE7" s="38">
        <v>215.29</v>
      </c>
      <c r="CF7" s="38">
        <v>186.15</v>
      </c>
      <c r="CG7" s="38">
        <v>181.67</v>
      </c>
      <c r="CH7" s="38">
        <v>179.55</v>
      </c>
      <c r="CI7" s="38">
        <v>179.16</v>
      </c>
      <c r="CJ7" s="38">
        <v>187.18</v>
      </c>
      <c r="CK7" s="38">
        <v>165.71</v>
      </c>
      <c r="CL7" s="38">
        <v>53.36</v>
      </c>
      <c r="CM7" s="38">
        <v>54.17</v>
      </c>
      <c r="CN7" s="38">
        <v>56.32</v>
      </c>
      <c r="CO7" s="38">
        <v>55.17</v>
      </c>
      <c r="CP7" s="38">
        <v>62.59</v>
      </c>
      <c r="CQ7" s="38">
        <v>54.47</v>
      </c>
      <c r="CR7" s="38">
        <v>53.61</v>
      </c>
      <c r="CS7" s="38">
        <v>53.52</v>
      </c>
      <c r="CT7" s="38">
        <v>54.24</v>
      </c>
      <c r="CU7" s="38">
        <v>55.88</v>
      </c>
      <c r="CV7" s="38">
        <v>60.41</v>
      </c>
      <c r="CW7" s="38">
        <v>68.63</v>
      </c>
      <c r="CX7" s="38">
        <v>66.260000000000005</v>
      </c>
      <c r="CY7" s="38">
        <v>63.38</v>
      </c>
      <c r="CZ7" s="38">
        <v>63.87</v>
      </c>
      <c r="DA7" s="38">
        <v>67.45</v>
      </c>
      <c r="DB7" s="38">
        <v>81.459999999999994</v>
      </c>
      <c r="DC7" s="38">
        <v>81.31</v>
      </c>
      <c r="DD7" s="38">
        <v>81.459999999999994</v>
      </c>
      <c r="DE7" s="38">
        <v>81.680000000000007</v>
      </c>
      <c r="DF7" s="38">
        <v>80.989999999999995</v>
      </c>
      <c r="DG7" s="38">
        <v>89.93</v>
      </c>
      <c r="DH7" s="38">
        <v>45.93</v>
      </c>
      <c r="DI7" s="38">
        <v>38.090000000000003</v>
      </c>
      <c r="DJ7" s="38">
        <v>40.53</v>
      </c>
      <c r="DK7" s="38">
        <v>42.95</v>
      </c>
      <c r="DL7" s="38">
        <v>38.24</v>
      </c>
      <c r="DM7" s="38">
        <v>38.520000000000003</v>
      </c>
      <c r="DN7" s="38">
        <v>46.67</v>
      </c>
      <c r="DO7" s="38">
        <v>47.7</v>
      </c>
      <c r="DP7" s="38">
        <v>48.14</v>
      </c>
      <c r="DQ7" s="38">
        <v>46.61</v>
      </c>
      <c r="DR7" s="38">
        <v>48.12</v>
      </c>
      <c r="DS7" s="38">
        <v>31.95</v>
      </c>
      <c r="DT7" s="38">
        <v>32.840000000000003</v>
      </c>
      <c r="DU7" s="38">
        <v>33.86</v>
      </c>
      <c r="DV7" s="38">
        <v>35.04</v>
      </c>
      <c r="DW7" s="38">
        <v>29.39</v>
      </c>
      <c r="DX7" s="38">
        <v>9.43</v>
      </c>
      <c r="DY7" s="38">
        <v>10.029999999999999</v>
      </c>
      <c r="DZ7" s="38">
        <v>7.26</v>
      </c>
      <c r="EA7" s="38">
        <v>11.13</v>
      </c>
      <c r="EB7" s="38">
        <v>10.84</v>
      </c>
      <c r="EC7" s="38">
        <v>15.89</v>
      </c>
      <c r="ED7" s="38">
        <v>1.05</v>
      </c>
      <c r="EE7" s="38">
        <v>0.72</v>
      </c>
      <c r="EF7" s="38">
        <v>0.25</v>
      </c>
      <c r="EG7" s="38">
        <v>0.15</v>
      </c>
      <c r="EH7" s="38">
        <v>0.33</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cp:lastModifiedBy>
  <cp:lastPrinted>2019-02-21T00:08:41Z</cp:lastPrinted>
  <dcterms:created xsi:type="dcterms:W3CDTF">2018-12-03T08:35:36Z</dcterms:created>
  <dcterms:modified xsi:type="dcterms:W3CDTF">2019-02-21T00:21:28Z</dcterms:modified>
  <cp:category/>
</cp:coreProperties>
</file>