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mc:AlternateContent xmlns:mc="http://schemas.openxmlformats.org/markup-compatibility/2006">
    <mc:Choice Requires="x15">
      <x15ac:absPath xmlns:x15ac="http://schemas.microsoft.com/office/spreadsheetml/2010/11/ac" url="C:\Users\tsuji_k01\Desktop\辻作成データ\バックアップ\平成30年度\調査等回答\2月6日〆　公営企業に係る「経営比較分析表」の分析等について\02経営比較分析表（25すさみ町）\【経営比較分析表】2017_304069_47_010\"/>
    </mc:Choice>
  </mc:AlternateContent>
  <xr:revisionPtr revIDLastSave="0" documentId="10_ncr:8100000_{80CFBEAB-90A7-4BDE-979D-B7E40C92D9A2}" xr6:coauthVersionLast="34" xr6:coauthVersionMax="34" xr10:uidLastSave="{00000000-0000-0000-0000-000000000000}"/>
  <workbookProtection workbookAlgorithmName="SHA-512" workbookHashValue="wfaOKvV4yG7FOljyL/faHt59AXlXR4mXZ74iURDvPCCcPvlOfm5AUDSdXl81tHLbknHtSwDl4rvqCj+LYMBgXw==" workbookSaltValue="0jUna5BCCnOgoRMHOgL0Lg==" workbookSpinCount="100000" lockStructure="1"/>
  <bookViews>
    <workbookView xWindow="0" yWindow="0" windowWidth="20490" windowHeight="754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<sst xmlns="http://schemas.openxmlformats.org/spreadsheetml/2006/main" count="237" uniqueCount="123">
  <si>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</si>
  <si>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</si>
  <si>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</si>
  <si>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</si>
  <si>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</si>
  <si>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</si>
  <si>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</si>
  <si>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</si>
  <si>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</si>
  <si>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</si>
  <si>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</si>
  <si>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</si>
  <si>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</si>
  <si>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</si>
  <si>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</si>
  <si>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</si>
  <si>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</si>
  <si>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</si>
  <si>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</si>
  <si>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</si>
  <si>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</si>
  <si>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</si>
  <si>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</si>
  <si>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</si>
  <si>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</si>
  <si>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</si>
  <si>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</si>
  <si>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</si>
  <si>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</si>
  <si>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</si>
  <si>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</si>
  <si>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</si>
  <si>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</si>
  <si>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</si>
  <si>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</si>
  <si>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</si>
  <si>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</si>
  <si>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</si>
  <si>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</si>
  <si>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</si>
  <si>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</si>
  <si>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</si>
  <si>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</si>
  <si>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</si>
  <si>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</si>
  <si>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</si>
  <si>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</si>
  <si>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</si>
  <si>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</si>
  <si>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</si>
  <si>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</si>
  <si>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</si>
  <si>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</si>
  <si>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</si>
  <si>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</si>
  <si>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</si>
  <si>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</si>
  <si>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</si>
  <si>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</si>
  <si>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</si>
  <si>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</si>
  <si>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</si>
  <si>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</si>
  <si>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</si>
  <si>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</si>
  <si>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</si>
  <si>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</si>
  <si>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</si>
  <si>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</si>
  <si>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</si>
  <si>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</si>
  <si>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</si>
  <si>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</si>
  <si>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</si>
  <si>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</si>
  <si>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</si>
  <si>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</si>
  <si>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</si>
  <si>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</si>
  <si>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</si>
  <si>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</si>
  <si>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</si>
  <si>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</si>
  <si>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</si>
  <si>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</si>
  <si>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</si>
  <si>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</si>
  <si>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</si>
  <si>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</si>
  <si>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</si>
  <si>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</si>
  <si>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</si>
  <si>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</si>
  <si>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</si>
  <si>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</si>
  <si>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</si>
  <si>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</si>
  <si>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</si>
  <si>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</si>
  <si>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</si>
  <si>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</si>
  <si>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</si>
  <si>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</si>
  <si>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</si>
  <si>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</si>
  <si>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</si>
  <si>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</si>
  <si>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</si>
  <si>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</si>
  <si>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</si>
  <si>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</si>
  <si>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</si>
  <si>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</si>
  <si>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</si>
  <si>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</si>
  <si>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</si>
  <si>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</si>
  <si>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</si>
  <si>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</si>
  <si>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</si>
  <si>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給水開始から数十年経過しており、各施設の老朽化も進んでいる。基幹となる管路や漏水の多い管路を基準として今後も管路更新を進める必要がある。</t>
    <rPh sb="1" eb="3">
      <t>キュウスイ</t>
    </rPh>
    <rPh sb="3" eb="5">
      <t>カイシ</t>
    </rPh>
    <rPh sb="7" eb="8">
      <t>スウ</t>
    </rPh>
    <rPh sb="8" eb="10">
      <t>ジュウネン</t>
    </rPh>
    <rPh sb="10" eb="12">
      <t>ケイカ</t>
    </rPh>
    <rPh sb="17" eb="20">
      <t>カクシセツ</t>
    </rPh>
    <rPh sb="21" eb="24">
      <t>ロウキュウカ</t>
    </rPh>
    <rPh sb="25" eb="26">
      <t>スス</t>
    </rPh>
    <rPh sb="31" eb="33">
      <t>キカン</t>
    </rPh>
    <rPh sb="36" eb="38">
      <t>カンロ</t>
    </rPh>
    <rPh sb="39" eb="41">
      <t>ロウスイ</t>
    </rPh>
    <rPh sb="42" eb="43">
      <t>オオ</t>
    </rPh>
    <rPh sb="44" eb="46">
      <t>カンロ</t>
    </rPh>
    <rPh sb="47" eb="49">
      <t>キジュン</t>
    </rPh>
    <rPh sb="52" eb="54">
      <t>コンゴ</t>
    </rPh>
    <rPh sb="55" eb="57">
      <t>カンロ</t>
    </rPh>
    <rPh sb="57" eb="59">
      <t>コウシン</t>
    </rPh>
    <rPh sb="60" eb="61">
      <t>スス</t>
    </rPh>
    <rPh sb="63" eb="65">
      <t>ヒツヨウ</t>
    </rPh>
    <phoneticPr fontId="4"/>
  </si>
  <si>
    <t>　管路更新率が低い年度もあり、今後も計画的に更新を進めていく必要がある。
　給水収益と一般会計からの繰入金により事業経営を行っていることから、健全性を維持した経営を行うため、漏水の早期発見・防止による費用削減や料金回収率の向上に努めながら、必要に応じた投資も検討する必要がある。</t>
    <rPh sb="7" eb="8">
      <t>ヒク</t>
    </rPh>
    <rPh sb="9" eb="10">
      <t>ネン</t>
    </rPh>
    <rPh sb="10" eb="11">
      <t>ド</t>
    </rPh>
    <rPh sb="15" eb="17">
      <t>コンゴ</t>
    </rPh>
    <rPh sb="18" eb="21">
      <t>ケイカクテキ</t>
    </rPh>
    <rPh sb="22" eb="24">
      <t>コウシン</t>
    </rPh>
    <rPh sb="25" eb="26">
      <t>スス</t>
    </rPh>
    <rPh sb="30" eb="32">
      <t>ヒツヨウ</t>
    </rPh>
    <rPh sb="38" eb="40">
      <t>キュウスイ</t>
    </rPh>
    <rPh sb="40" eb="42">
      <t>シュウエキ</t>
    </rPh>
    <rPh sb="43" eb="45">
      <t>イッパン</t>
    </rPh>
    <rPh sb="45" eb="47">
      <t>カイケイ</t>
    </rPh>
    <rPh sb="50" eb="52">
      <t>クリイレ</t>
    </rPh>
    <rPh sb="52" eb="53">
      <t>キン</t>
    </rPh>
    <rPh sb="56" eb="58">
      <t>ジギョウ</t>
    </rPh>
    <rPh sb="58" eb="60">
      <t>ケイエイ</t>
    </rPh>
    <rPh sb="61" eb="62">
      <t>オコナ</t>
    </rPh>
    <rPh sb="71" eb="74">
      <t>ケンゼンセイ</t>
    </rPh>
    <rPh sb="75" eb="77">
      <t>イジ</t>
    </rPh>
    <rPh sb="79" eb="81">
      <t>ケイエイ</t>
    </rPh>
    <rPh sb="82" eb="83">
      <t>オコナ</t>
    </rPh>
    <rPh sb="87" eb="89">
      <t>ロウスイ</t>
    </rPh>
    <rPh sb="90" eb="92">
      <t>ソウキ</t>
    </rPh>
    <rPh sb="92" eb="94">
      <t>ハッケン</t>
    </rPh>
    <rPh sb="95" eb="97">
      <t>ボウシ</t>
    </rPh>
    <rPh sb="100" eb="102">
      <t>ヒヨウ</t>
    </rPh>
    <rPh sb="102" eb="104">
      <t>サクゲン</t>
    </rPh>
    <rPh sb="105" eb="107">
      <t>リョウキン</t>
    </rPh>
    <rPh sb="107" eb="109">
      <t>カイシュウ</t>
    </rPh>
    <rPh sb="109" eb="110">
      <t>リツ</t>
    </rPh>
    <rPh sb="111" eb="113">
      <t>コウジョウ</t>
    </rPh>
    <rPh sb="114" eb="115">
      <t>ツト</t>
    </rPh>
    <rPh sb="120" eb="122">
      <t>ヒツヨウ</t>
    </rPh>
    <rPh sb="123" eb="124">
      <t>オウ</t>
    </rPh>
    <rPh sb="126" eb="128">
      <t>トウシ</t>
    </rPh>
    <rPh sb="129" eb="131">
      <t>ケントウ</t>
    </rPh>
    <rPh sb="133" eb="135">
      <t>ヒツヨウ</t>
    </rPh>
    <phoneticPr fontId="4"/>
  </si>
  <si>
    <r>
      <t>　</t>
    </r>
    <r>
      <rPr>
        <sz val="11"/>
        <rFont val="ＭＳ ゴシック"/>
        <family val="3"/>
        <charset val="128"/>
      </rPr>
      <t>給水人口の減少による水需要の低下により、</t>
    </r>
    <r>
      <rPr>
        <sz val="11"/>
        <color theme="1"/>
        <rFont val="ＭＳ ゴシック"/>
        <family val="3"/>
        <charset val="128"/>
      </rPr>
      <t>収益的収支比率は平均として100％を下回っている。
　企業債残高対給水収益比率は類似団体平均よりは低い比率ではあるが、給水収益に対して地方債残高は高く、投資規模が適切であるか検討する必要がある。
　料金回収率は類似団体平均よりやや高いが、100％を下回っており、給水収益以外から収入の不足を補っている状態である。
　給水原価については類似団体平均よりやや低いが、必要に応じた投資を行いつつ、漏水の防止や早期発見による有収率の維持・向上に努め、給水原価の良好化に努める必要がある。
　施設利用率は類似団体平均よりやや低いが、有収率は良好に推移している。</t>
    </r>
    <rPh sb="11" eb="12">
      <t>ミズ</t>
    </rPh>
    <rPh sb="12" eb="14">
      <t>ジュヨウ</t>
    </rPh>
    <rPh sb="15" eb="17">
      <t>テイカ</t>
    </rPh>
    <rPh sb="21" eb="24">
      <t>シュウエキテキ</t>
    </rPh>
    <rPh sb="24" eb="26">
      <t>シュウシ</t>
    </rPh>
    <rPh sb="26" eb="28">
      <t>ヒリツ</t>
    </rPh>
    <rPh sb="29" eb="31">
      <t>ヘイキン</t>
    </rPh>
    <rPh sb="39" eb="41">
      <t>シタマワ</t>
    </rPh>
    <rPh sb="48" eb="50">
      <t>キギョウ</t>
    </rPh>
    <rPh sb="50" eb="51">
      <t>サイ</t>
    </rPh>
    <rPh sb="51" eb="53">
      <t>ザンダカ</t>
    </rPh>
    <rPh sb="53" eb="54">
      <t>タイ</t>
    </rPh>
    <rPh sb="54" eb="56">
      <t>キュウスイ</t>
    </rPh>
    <rPh sb="56" eb="58">
      <t>シュウエキ</t>
    </rPh>
    <rPh sb="58" eb="60">
      <t>ヒリツ</t>
    </rPh>
    <rPh sb="61" eb="63">
      <t>ルイジ</t>
    </rPh>
    <rPh sb="63" eb="65">
      <t>ダンタイ</t>
    </rPh>
    <rPh sb="65" eb="67">
      <t>ヘイキン</t>
    </rPh>
    <rPh sb="70" eb="71">
      <t>ヒク</t>
    </rPh>
    <rPh sb="72" eb="74">
      <t>ヒリツ</t>
    </rPh>
    <rPh sb="80" eb="82">
      <t>キュウスイ</t>
    </rPh>
    <rPh sb="82" eb="84">
      <t>シュウエキ</t>
    </rPh>
    <rPh sb="85" eb="86">
      <t>タイ</t>
    </rPh>
    <rPh sb="88" eb="91">
      <t>チホウサイ</t>
    </rPh>
    <rPh sb="91" eb="93">
      <t>ザンダカ</t>
    </rPh>
    <rPh sb="94" eb="95">
      <t>タカ</t>
    </rPh>
    <rPh sb="97" eb="99">
      <t>トウシ</t>
    </rPh>
    <rPh sb="99" eb="101">
      <t>キボ</t>
    </rPh>
    <rPh sb="102" eb="104">
      <t>テキセツ</t>
    </rPh>
    <rPh sb="108" eb="110">
      <t>ケントウ</t>
    </rPh>
    <rPh sb="112" eb="114">
      <t>ヒツヨウ</t>
    </rPh>
    <rPh sb="120" eb="122">
      <t>リョウキン</t>
    </rPh>
    <rPh sb="122" eb="124">
      <t>カイシュウ</t>
    </rPh>
    <rPh sb="124" eb="125">
      <t>リツ</t>
    </rPh>
    <rPh sb="126" eb="128">
      <t>ルイジ</t>
    </rPh>
    <rPh sb="128" eb="130">
      <t>ダンタイ</t>
    </rPh>
    <rPh sb="130" eb="132">
      <t>ヘイキン</t>
    </rPh>
    <rPh sb="136" eb="137">
      <t>タカ</t>
    </rPh>
    <rPh sb="145" eb="147">
      <t>シタマワ</t>
    </rPh>
    <rPh sb="152" eb="154">
      <t>キュウスイ</t>
    </rPh>
    <rPh sb="154" eb="156">
      <t>シュウエキ</t>
    </rPh>
    <rPh sb="156" eb="158">
      <t>イガイ</t>
    </rPh>
    <rPh sb="160" eb="162">
      <t>シュウニュウ</t>
    </rPh>
    <rPh sb="163" eb="165">
      <t>フソク</t>
    </rPh>
    <rPh sb="166" eb="167">
      <t>オギナ</t>
    </rPh>
    <rPh sb="171" eb="173">
      <t>ジョウタイ</t>
    </rPh>
    <rPh sb="179" eb="181">
      <t>キュウスイ</t>
    </rPh>
    <rPh sb="181" eb="183">
      <t>ゲンカ</t>
    </rPh>
    <rPh sb="188" eb="190">
      <t>ルイジ</t>
    </rPh>
    <rPh sb="190" eb="192">
      <t>ダンタイ</t>
    </rPh>
    <rPh sb="192" eb="194">
      <t>ヘイキン</t>
    </rPh>
    <rPh sb="198" eb="199">
      <t>ヒク</t>
    </rPh>
    <rPh sb="202" eb="204">
      <t>ヒツヨウ</t>
    </rPh>
    <rPh sb="205" eb="206">
      <t>オウ</t>
    </rPh>
    <rPh sb="208" eb="210">
      <t>トウシ</t>
    </rPh>
    <rPh sb="211" eb="212">
      <t>オコナ</t>
    </rPh>
    <rPh sb="216" eb="218">
      <t>ロウスイ</t>
    </rPh>
    <rPh sb="233" eb="235">
      <t>イジ</t>
    </rPh>
    <rPh sb="236" eb="238">
      <t>コウジョウ</t>
    </rPh>
    <rPh sb="239" eb="240">
      <t>ツト</t>
    </rPh>
    <rPh sb="242" eb="244">
      <t>キュウスイ</t>
    </rPh>
    <rPh sb="244" eb="246">
      <t>ゲンカ</t>
    </rPh>
    <rPh sb="247" eb="250">
      <t>リョウコウカ</t>
    </rPh>
    <rPh sb="251" eb="252">
      <t>ツト</t>
    </rPh>
    <rPh sb="254" eb="256">
      <t>ヒツヨウ</t>
    </rPh>
    <rPh sb="262" eb="264">
      <t>シセツ</t>
    </rPh>
    <rPh sb="264" eb="267">
      <t>リヨウリツ</t>
    </rPh>
    <rPh sb="268" eb="270">
      <t>ルイジ</t>
    </rPh>
    <rPh sb="270" eb="272">
      <t>ダンタイ</t>
    </rPh>
    <rPh sb="278" eb="279">
      <t>ヒク</t>
    </rPh>
    <rPh sb="282" eb="283">
      <t>ユウ</t>
    </rPh>
    <rPh sb="283" eb="285">
      <t>シュウリツ</t>
    </rPh>
    <rPh sb="286" eb="288">
      <t>リョウコウ</t>
    </rPh>
    <rPh sb="289" eb="291">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</si>
</sst>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quot;△&quot;#,##0"/>
    <numFmt numFmtId="177" formatCode="#,##0.00;&quot;△&quot;#,##0.00"/>
    <numFmt numFmtId="178" formatCode="#,##0.00;&quot;△&quot;#,##0.00;&quot;-&quot;"/>
    <numFmt numFmtId="179"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6" fillId="0" borderId="0">
      <alignment vertical="center"/>
    </xf>
    <xf numFmtId="0" fontId="1" fillId="0" borderId="0">
      <alignment vertical="center"/>
    </xf>
    <xf numFmtId="0" fontId="17" fillId="0" borderId="0"/>
    <xf numFmtId="0" fontId="15" fillId="0" borderId="0"/>
    <xf numFmtId="0" fontId="18" fillId="0" borderId="0">
      <alignment vertical="center"/>
    </xf>
    <xf numFmtId="0" fontId="13" fillId="0" borderId="0">
      <alignment vertical="center"/>
    </xf>
    <xf numFmtId="0" fontId="17" fillId="0" borderId="0"/>
    <xf numFmtId="0" fontId="16" fillId="0" borderId="0">
      <alignment vertical="center"/>
    </xf>
    <xf numFmtId="0" fontId="15" fillId="0" borderId="0"/>
    <xf numFmtId="0" fontId="19" fillId="0" borderId="0">
      <alignment vertical="center"/>
    </xf>
    <xf numFmtId="0" fontId="20"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4" xr:uid="{00000000-0005-0000-0000-000000000000}"/>
    <cellStyle name="桁区切り 3" xfId="5" xr:uid="{00000000-0005-0000-0000-000001000000}"/>
    <cellStyle name="桁区切り 3 2" xfId="6" xr:uid="{00000000-0005-0000-0000-000002000000}"/>
    <cellStyle name="通貨 2" xfId="7" xr:uid="{00000000-0005-0000-0000-000003000000}"/>
    <cellStyle name="標準" xfId="0" builtinId="0"/>
    <cellStyle name="標準 2" xfId="3" xr:uid="{00000000-0005-0000-0000-000005000000}"/>
    <cellStyle name="標準 2 2" xfId="8" xr:uid="{00000000-0005-0000-0000-000006000000}"/>
    <cellStyle name="標準 2 3" xfId="9" xr:uid="{00000000-0005-0000-0000-000007000000}"/>
    <cellStyle name="標準 2 3 2" xfId="10" xr:uid="{00000000-0005-0000-0000-000008000000}"/>
    <cellStyle name="標準 2 4" xfId="11" xr:uid="{00000000-0005-0000-0000-000009000000}"/>
    <cellStyle name="標準 2_【重要】（県）指数表_書式まとめ" xfId="12" xr:uid="{00000000-0005-0000-0000-00000A000000}"/>
    <cellStyle name="標準 3" xfId="13" xr:uid="{00000000-0005-0000-0000-00000B000000}"/>
    <cellStyle name="標準 3 2" xfId="14" xr:uid="{00000000-0005-0000-0000-00000C000000}"/>
    <cellStyle name="標準 3 3" xfId="15" xr:uid="{00000000-0005-0000-0000-00000D000000}"/>
    <cellStyle name="標準 4" xfId="16" xr:uid="{00000000-0005-0000-0000-00000E000000}"/>
    <cellStyle name="標準 5" xfId="17" xr:uid="{00000000-0005-0000-0000-00000F000000}"/>
    <cellStyle name="標準 6" xfId="18" xr:uid="{00000000-0005-0000-0000-000010000000}"/>
    <cellStyle name="標準 7" xfId="19" xr:uid="{00000000-0005-0000-0000-000011000000}"/>
    <cellStyle name="標準 8" xfId="2"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1.35</c:v>
                </c:pt>
                <c:pt idx="1">
                  <c:v>0.34</c:v>
                </c:pt>
                <c:pt idx="2" formatCode="#,##0.00;&quot;△&quot;#,##0.00">
                  <c:v>0</c:v>
                </c:pt>
                <c:pt idx="3" formatCode="#,##0.00;&quot;△&quot;#,##0.00">
                  <c:v>0</c:v>
                </c:pt>
                <c:pt idx="4">
                  <c:v>0.61</c:v>
                </c:pt>
              </c:numCache>
            </c:numRef>
          </c:val>
          <c:extLst>
            <c:ext xmlns:c16="http://schemas.microsoft.com/office/drawing/2014/chart" uri="{C3380CC4-5D6E-409C-BE32-E72D297353CC}">
              <c16:uniqueId val="{00000000-9E06-4D50-83D5-01A0C45BA0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9E06-4D50-83D5-01A0C45BA0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31.38</c:v>
                </c:pt>
                <c:pt idx="1">
                  <c:v>30.19</c:v>
                </c:pt>
                <c:pt idx="2">
                  <c:v>29.11</c:v>
                </c:pt>
                <c:pt idx="3">
                  <c:v>29.66</c:v>
                </c:pt>
                <c:pt idx="4">
                  <c:v>26.8</c:v>
                </c:pt>
              </c:numCache>
            </c:numRef>
          </c:val>
          <c:extLst>
            <c:ext xmlns:c16="http://schemas.microsoft.com/office/drawing/2014/chart" uri="{C3380CC4-5D6E-409C-BE32-E72D297353CC}">
              <c16:uniqueId val="{00000000-948A-4365-8AB7-59A2828DDAF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948A-4365-8AB7-59A2828DDAF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c:v>
                </c:pt>
                <c:pt idx="1">
                  <c:v>81</c:v>
                </c:pt>
                <c:pt idx="2">
                  <c:v>82</c:v>
                </c:pt>
                <c:pt idx="3">
                  <c:v>81</c:v>
                </c:pt>
                <c:pt idx="4">
                  <c:v>90</c:v>
                </c:pt>
              </c:numCache>
            </c:numRef>
          </c:val>
          <c:extLst>
            <c:ext xmlns:c16="http://schemas.microsoft.com/office/drawing/2014/chart" uri="{C3380CC4-5D6E-409C-BE32-E72D297353CC}">
              <c16:uniqueId val="{00000000-F0A0-4299-829E-F03CF94392D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F0A0-4299-829E-F03CF94392D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118.19</c:v>
                </c:pt>
                <c:pt idx="1">
                  <c:v>69.709999999999994</c:v>
                </c:pt>
                <c:pt idx="2">
                  <c:v>78.98</c:v>
                </c:pt>
                <c:pt idx="3">
                  <c:v>74.239999999999995</c:v>
                </c:pt>
                <c:pt idx="4">
                  <c:v>85.41</c:v>
                </c:pt>
              </c:numCache>
            </c:numRef>
          </c:val>
          <c:extLst>
            <c:ext xmlns:c16="http://schemas.microsoft.com/office/drawing/2014/chart" uri="{C3380CC4-5D6E-409C-BE32-E72D297353CC}">
              <c16:uniqueId val="{00000000-3027-45FA-B0AD-8A1E09BF92F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3027-45FA-B0AD-8A1E09BF92F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20-408C-8C6A-9BE77796F61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20-408C-8C6A-9BE77796F61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09-4BE5-A152-1FBD5B29C48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09-4BE5-A152-1FBD5B29C48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E6-49A1-B5E9-915B95FB03A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E6-49A1-B5E9-915B95FB03A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08-4826-BE0B-0C86FCFFDC0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08-4826-BE0B-0C86FCFFDC0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171.67</c:v>
                </c:pt>
                <c:pt idx="1">
                  <c:v>154.27000000000001</c:v>
                </c:pt>
                <c:pt idx="2">
                  <c:v>155.87</c:v>
                </c:pt>
                <c:pt idx="3">
                  <c:v>245.4</c:v>
                </c:pt>
                <c:pt idx="4">
                  <c:v>223.35</c:v>
                </c:pt>
              </c:numCache>
            </c:numRef>
          </c:val>
          <c:extLst>
            <c:ext xmlns:c16="http://schemas.microsoft.com/office/drawing/2014/chart" uri="{C3380CC4-5D6E-409C-BE32-E72D297353CC}">
              <c16:uniqueId val="{00000000-276F-4D21-BC15-679B6E5D6CA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276F-4D21-BC15-679B6E5D6CA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79.099999999999994</c:v>
                </c:pt>
                <c:pt idx="1">
                  <c:v>63.37</c:v>
                </c:pt>
                <c:pt idx="2">
                  <c:v>66.42</c:v>
                </c:pt>
                <c:pt idx="3">
                  <c:v>68.56</c:v>
                </c:pt>
                <c:pt idx="4">
                  <c:v>76.989999999999995</c:v>
                </c:pt>
              </c:numCache>
            </c:numRef>
          </c:val>
          <c:extLst>
            <c:ext xmlns:c16="http://schemas.microsoft.com/office/drawing/2014/chart" uri="{C3380CC4-5D6E-409C-BE32-E72D297353CC}">
              <c16:uniqueId val="{00000000-5ED4-4960-B0BB-3F9AC10FFD4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5ED4-4960-B0BB-3F9AC10FFD4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208.7</c:v>
                </c:pt>
                <c:pt idx="1">
                  <c:v>269.92</c:v>
                </c:pt>
                <c:pt idx="2">
                  <c:v>262.95999999999998</c:v>
                </c:pt>
                <c:pt idx="3">
                  <c:v>256.13</c:v>
                </c:pt>
                <c:pt idx="4">
                  <c:v>228.77</c:v>
                </c:pt>
              </c:numCache>
            </c:numRef>
          </c:val>
          <c:extLst>
            <c:ext xmlns:c16="http://schemas.microsoft.com/office/drawing/2014/chart" uri="{C3380CC4-5D6E-409C-BE32-E72D297353CC}">
              <c16:uniqueId val="{00000000-1AC8-460A-9387-6780A255B00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1AC8-460A-9387-6780A255B00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すさみ町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4140</v>
      </c>
      <c r="AM8" s="49"/>
      <c r="AN8" s="49"/>
      <c r="AO8" s="49"/>
      <c r="AP8" s="49"/>
      <c r="AQ8" s="49"/>
      <c r="AR8" s="49"/>
      <c r="AS8" s="49"/>
      <c r="AT8" s="45">
        <f>データ!$S$6</f>
        <v>174.45</v>
      </c>
      <c r="AU8" s="45"/>
      <c r="AV8" s="45"/>
      <c r="AW8" s="45"/>
      <c r="AX8" s="45"/>
      <c r="AY8" s="45"/>
      <c r="AZ8" s="45"/>
      <c r="BA8" s="45"/>
      <c r="BB8" s="45">
        <f>データ!$T$6</f>
        <v>23.73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v>
      </c>
      <c r="Q10" s="45"/>
      <c r="R10" s="45"/>
      <c r="S10" s="45"/>
      <c r="T10" s="45"/>
      <c r="U10" s="45"/>
      <c r="V10" s="45"/>
      <c r="W10" s="49">
        <f>データ!$Q$6</f>
        <v>2581</v>
      </c>
      <c r="X10" s="49"/>
      <c r="Y10" s="49"/>
      <c r="Z10" s="49"/>
      <c r="AA10" s="49"/>
      <c r="AB10" s="49"/>
      <c r="AC10" s="49"/>
      <c r="AD10" s="2"/>
      <c r="AE10" s="2"/>
      <c r="AF10" s="2"/>
      <c r="AG10" s="2"/>
      <c r="AH10" s="2"/>
      <c r="AI10" s="2"/>
      <c r="AJ10" s="2"/>
      <c r="AK10" s="2"/>
      <c r="AL10" s="49">
        <f>データ!$U$6</f>
        <v>1237</v>
      </c>
      <c r="AM10" s="49"/>
      <c r="AN10" s="49"/>
      <c r="AO10" s="49"/>
      <c r="AP10" s="49"/>
      <c r="AQ10" s="49"/>
      <c r="AR10" s="49"/>
      <c r="AS10" s="49"/>
      <c r="AT10" s="45">
        <f>データ!$V$6</f>
        <v>2.14</v>
      </c>
      <c r="AU10" s="45"/>
      <c r="AV10" s="45"/>
      <c r="AW10" s="45"/>
      <c r="AX10" s="45"/>
      <c r="AY10" s="45"/>
      <c r="AZ10" s="45"/>
      <c r="BA10" s="45"/>
      <c r="BB10" s="45">
        <f>データ!$W$6</f>
        <v>578.04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q6mg20+FgXGN/z76UXkvMVXkqBfhhvYr5sIHtR1PebJifADkeHWuQAcWCwp3VnQYpAi/o0wY0+TA1WcRKe96zw==" saltValue="wfsrapj1v3DOsg+d56l4UQ==" spinCount="100000"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82" t="s">
        <v>63</v>
      </c>
      <c r="I3" s="83"/>
      <c r="J3" s="83"/>
      <c r="K3" s="83"/>
      <c r="L3" s="83"/>
      <c r="M3" s="83"/>
      <c r="N3" s="83"/>
      <c r="O3" s="83"/>
      <c r="P3" s="83"/>
      <c r="Q3" s="83"/>
      <c r="R3" s="83"/>
      <c r="S3" s="83"/>
      <c r="T3" s="83"/>
      <c r="U3" s="83"/>
      <c r="V3" s="83"/>
      <c r="W3" s="84"/>
      <c r="X3" s="88" t="s">
        <v>64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65</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66</v>
      </c>
      <c r="B4" s="30"/>
      <c r="C4" s="30"/>
      <c r="D4" s="30"/>
      <c r="E4" s="30"/>
      <c r="F4" s="30"/>
      <c r="G4" s="30"/>
      <c r="H4" s="85"/>
      <c r="I4" s="86"/>
      <c r="J4" s="86"/>
      <c r="K4" s="86"/>
      <c r="L4" s="86"/>
      <c r="M4" s="86"/>
      <c r="N4" s="86"/>
      <c r="O4" s="86"/>
      <c r="P4" s="86"/>
      <c r="Q4" s="86"/>
      <c r="R4" s="86"/>
      <c r="S4" s="86"/>
      <c r="T4" s="86"/>
      <c r="U4" s="86"/>
      <c r="V4" s="86"/>
      <c r="W4" s="87"/>
      <c r="X4" s="81" t="s">
        <v>67</v>
      </c>
      <c r="Y4" s="81"/>
      <c r="Z4" s="81"/>
      <c r="AA4" s="81"/>
      <c r="AB4" s="81"/>
      <c r="AC4" s="81"/>
      <c r="AD4" s="81"/>
      <c r="AE4" s="81"/>
      <c r="AF4" s="81"/>
      <c r="AG4" s="81"/>
      <c r="AH4" s="81"/>
      <c r="AI4" s="81" t="s">
        <v>68</v>
      </c>
      <c r="AJ4" s="81"/>
      <c r="AK4" s="81"/>
      <c r="AL4" s="81"/>
      <c r="AM4" s="81"/>
      <c r="AN4" s="81"/>
      <c r="AO4" s="81"/>
      <c r="AP4" s="81"/>
      <c r="AQ4" s="81"/>
      <c r="AR4" s="81"/>
      <c r="AS4" s="81"/>
      <c r="AT4" s="81" t="s">
        <v>69</v>
      </c>
      <c r="AU4" s="81"/>
      <c r="AV4" s="81"/>
      <c r="AW4" s="81"/>
      <c r="AX4" s="81"/>
      <c r="AY4" s="81"/>
      <c r="AZ4" s="81"/>
      <c r="BA4" s="81"/>
      <c r="BB4" s="81"/>
      <c r="BC4" s="81"/>
      <c r="BD4" s="81"/>
      <c r="BE4" s="81" t="s">
        <v>70</v>
      </c>
      <c r="BF4" s="81"/>
      <c r="BG4" s="81"/>
      <c r="BH4" s="81"/>
      <c r="BI4" s="81"/>
      <c r="BJ4" s="81"/>
      <c r="BK4" s="81"/>
      <c r="BL4" s="81"/>
      <c r="BM4" s="81"/>
      <c r="BN4" s="81"/>
      <c r="BO4" s="81"/>
      <c r="BP4" s="81" t="s">
        <v>71</v>
      </c>
      <c r="BQ4" s="81"/>
      <c r="BR4" s="81"/>
      <c r="BS4" s="81"/>
      <c r="BT4" s="81"/>
      <c r="BU4" s="81"/>
      <c r="BV4" s="81"/>
      <c r="BW4" s="81"/>
      <c r="BX4" s="81"/>
      <c r="BY4" s="81"/>
      <c r="BZ4" s="81"/>
      <c r="CA4" s="81" t="s">
        <v>72</v>
      </c>
      <c r="CB4" s="81"/>
      <c r="CC4" s="81"/>
      <c r="CD4" s="81"/>
      <c r="CE4" s="81"/>
      <c r="CF4" s="81"/>
      <c r="CG4" s="81"/>
      <c r="CH4" s="81"/>
      <c r="CI4" s="81"/>
      <c r="CJ4" s="81"/>
      <c r="CK4" s="81"/>
      <c r="CL4" s="81" t="s">
        <v>73</v>
      </c>
      <c r="CM4" s="81"/>
      <c r="CN4" s="81"/>
      <c r="CO4" s="81"/>
      <c r="CP4" s="81"/>
      <c r="CQ4" s="81"/>
      <c r="CR4" s="81"/>
      <c r="CS4" s="81"/>
      <c r="CT4" s="81"/>
      <c r="CU4" s="81"/>
      <c r="CV4" s="81"/>
      <c r="CW4" s="81" t="s">
        <v>74</v>
      </c>
      <c r="CX4" s="81"/>
      <c r="CY4" s="81"/>
      <c r="CZ4" s="81"/>
      <c r="DA4" s="81"/>
      <c r="DB4" s="81"/>
      <c r="DC4" s="81"/>
      <c r="DD4" s="81"/>
      <c r="DE4" s="81"/>
      <c r="DF4" s="81"/>
      <c r="DG4" s="81"/>
      <c r="DH4" s="81" t="s">
        <v>75</v>
      </c>
      <c r="DI4" s="81"/>
      <c r="DJ4" s="81"/>
      <c r="DK4" s="81"/>
      <c r="DL4" s="81"/>
      <c r="DM4" s="81"/>
      <c r="DN4" s="81"/>
      <c r="DO4" s="81"/>
      <c r="DP4" s="81"/>
      <c r="DQ4" s="81"/>
      <c r="DR4" s="81"/>
      <c r="DS4" s="81" t="s">
        <v>76</v>
      </c>
      <c r="DT4" s="81"/>
      <c r="DU4" s="81"/>
      <c r="DV4" s="81"/>
      <c r="DW4" s="81"/>
      <c r="DX4" s="81"/>
      <c r="DY4" s="81"/>
      <c r="DZ4" s="81"/>
      <c r="EA4" s="81"/>
      <c r="EB4" s="81"/>
      <c r="EC4" s="81"/>
      <c r="ED4" s="81" t="s">
        <v>77</v>
      </c>
      <c r="EE4" s="81"/>
      <c r="EF4" s="81"/>
      <c r="EG4" s="81"/>
      <c r="EH4" s="81"/>
      <c r="EI4" s="81"/>
      <c r="EJ4" s="81"/>
      <c r="EK4" s="81"/>
      <c r="EL4" s="81"/>
      <c r="EM4" s="81"/>
      <c r="EN4" s="81"/>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304069</v>
      </c>
      <c r="D6" s="33">
        <f t="shared" si="3"/>
        <v>47</v>
      </c>
      <c r="E6" s="33">
        <f t="shared" si="3"/>
        <v>1</v>
      </c>
      <c r="F6" s="33">
        <f t="shared" si="3"/>
        <v>0</v>
      </c>
      <c r="G6" s="33">
        <f t="shared" si="3"/>
        <v>0</v>
      </c>
      <c r="H6" s="33" t="str">
        <f t="shared" si="3"/>
        <v>和歌山県　すさみ町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30</v>
      </c>
      <c r="Q6" s="34">
        <f t="shared" si="3"/>
        <v>2581</v>
      </c>
      <c r="R6" s="34">
        <f t="shared" si="3"/>
        <v>4140</v>
      </c>
      <c r="S6" s="34">
        <f t="shared" si="3"/>
        <v>174.45</v>
      </c>
      <c r="T6" s="34">
        <f t="shared" si="3"/>
        <v>23.73</v>
      </c>
      <c r="U6" s="34">
        <f t="shared" si="3"/>
        <v>1237</v>
      </c>
      <c r="V6" s="34">
        <f t="shared" si="3"/>
        <v>2.14</v>
      </c>
      <c r="W6" s="34">
        <f t="shared" si="3"/>
        <v>578.04</v>
      </c>
      <c r="X6" s="35">
        <f>IF(X7="",NA(),X7)</f>
        <v>118.19</v>
      </c>
      <c r="Y6" s="35">
        <f t="shared" ref="Y6:AG6" si="4">IF(Y7="",NA(),Y7)</f>
        <v>69.709999999999994</v>
      </c>
      <c r="Z6" s="35">
        <f t="shared" si="4"/>
        <v>78.98</v>
      </c>
      <c r="AA6" s="35">
        <f t="shared" si="4"/>
        <v>74.239999999999995</v>
      </c>
      <c r="AB6" s="35">
        <f t="shared" si="4"/>
        <v>85.41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171.67</v>
      </c>
      <c r="BF6" s="35">
        <f t="shared" ref="BF6:BN6" si="7">IF(BF7="",NA(),BF7)</f>
        <v>154.27000000000001</v>
      </c>
      <c r="BG6" s="35">
        <f t="shared" si="7"/>
        <v>155.87</v>
      </c>
      <c r="BH6" s="35">
        <f t="shared" si="7"/>
        <v>245.4</v>
      </c>
      <c r="BI6" s="35">
        <f t="shared" si="7"/>
        <v>223.35</v>
      </c>
      <c r="BJ6" s="35">
        <f t="shared" si="7"/>
        <v>1462.56</v>
      </c>
      <c r="BK6" s="35">
        <f t="shared" si="7"/>
        <v>1486.62</v>
      </c>
      <c r="BL6" s="35">
        <f t="shared" si="7"/>
        <v>1510.14</v>
      </c>
      <c r="BM6" s="35">
        <f t="shared" si="7"/>
        <v>1595.62</v>
      </c>
      <c r="BN6" s="35">
        <f t="shared" si="7"/>
        <v>1302.33</v>
      </c>
      <c r="BO6" s="34" t="str">
        <f>IF(BO7="","",IF(BO7="-","【-】","【"&amp;SUBSTITUTE(TEXT(BO7,"#,##0.00"),"-","△")&amp;"】"))</f>
        <v>【1,141.75】</v>
      </c>
      <c r="BP6" s="35">
        <f>IF(BP7="",NA(),BP7)</f>
        <v>79.099999999999994</v>
      </c>
      <c r="BQ6" s="35">
        <f t="shared" ref="BQ6:BY6" si="8">IF(BQ7="",NA(),BQ7)</f>
        <v>63.37</v>
      </c>
      <c r="BR6" s="35">
        <f t="shared" si="8"/>
        <v>66.42</v>
      </c>
      <c r="BS6" s="35">
        <f t="shared" si="8"/>
        <v>68.56</v>
      </c>
      <c r="BT6" s="35">
        <f t="shared" si="8"/>
        <v>76.989999999999995</v>
      </c>
      <c r="BU6" s="35">
        <f t="shared" si="8"/>
        <v>32.39</v>
      </c>
      <c r="BV6" s="35">
        <f t="shared" si="8"/>
        <v>24.39</v>
      </c>
      <c r="BW6" s="35">
        <f t="shared" si="8"/>
        <v>22.67</v>
      </c>
      <c r="BX6" s="35">
        <f t="shared" si="8"/>
        <v>37.92</v>
      </c>
      <c r="BY6" s="35">
        <f t="shared" si="8"/>
        <v>40.89</v>
      </c>
      <c r="BZ6" s="34" t="str">
        <f>IF(BZ7="","",IF(BZ7="-","【-】","【"&amp;SUBSTITUTE(TEXT(BZ7,"#,##0.00"),"-","△")&amp;"】"))</f>
        <v>【54.93】</v>
      </c>
      <c r="CA6" s="35">
        <f>IF(CA7="",NA(),CA7)</f>
        <v>208.7</v>
      </c>
      <c r="CB6" s="35">
        <f t="shared" ref="CB6:CJ6" si="9">IF(CB7="",NA(),CB7)</f>
        <v>269.92</v>
      </c>
      <c r="CC6" s="35">
        <f t="shared" si="9"/>
        <v>262.95999999999998</v>
      </c>
      <c r="CD6" s="35">
        <f t="shared" si="9"/>
        <v>256.13</v>
      </c>
      <c r="CE6" s="35">
        <f t="shared" si="9"/>
        <v>228.77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31.38</v>
      </c>
      <c r="CM6" s="35">
        <f t="shared" ref="CM6:CU6" si="10">IF(CM7="",NA(),CM7)</f>
        <v>30.19</v>
      </c>
      <c r="CN6" s="35">
        <f t="shared" si="10"/>
        <v>29.11</v>
      </c>
      <c r="CO6" s="35">
        <f t="shared" si="10"/>
        <v>29.66</v>
      </c>
      <c r="CP6" s="35">
        <f t="shared" si="10"/>
        <v>26.8</v>
      </c>
      <c r="CQ6" s="35">
        <f t="shared" si="10"/>
        <v>50.49</v>
      </c>
      <c r="CR6" s="35">
        <f t="shared" si="10"/>
        <v>48.36</v>
      </c>
      <c r="CS6" s="35">
        <f t="shared" si="10"/>
        <v>48.7</v>
      </c>
      <c r="CT6" s="35">
        <f t="shared" si="10"/>
        <v>46.9</v>
      </c>
      <c r="CU6" s="35">
        <f t="shared" si="10"/>
        <v>47.95</v>
      </c>
      <c r="CV6" s="34" t="str">
        <f>IF(CV7="","",IF(CV7="-","【-】","【"&amp;SUBSTITUTE(TEXT(CV7,"#,##0.00"),"-","△")&amp;"】"))</f>
        <v>【56.91】</v>
      </c>
      <c r="CW6" s="35">
        <f>IF(CW7="",NA(),CW7)</f>
        <v>81</v>
      </c>
      <c r="CX6" s="35">
        <f t="shared" ref="CX6:DF6" si="11">IF(CX7="",NA(),CX7)</f>
        <v>81</v>
      </c>
      <c r="CY6" s="35">
        <f t="shared" si="11"/>
        <v>82</v>
      </c>
      <c r="CZ6" s="35">
        <f t="shared" si="11"/>
        <v>81</v>
      </c>
      <c r="DA6" s="35">
        <f t="shared" si="11"/>
        <v>90</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1.35</v>
      </c>
      <c r="EE6" s="35">
        <f t="shared" ref="EE6:EM6" si="14">IF(EE7="",NA(),EE7)</f>
        <v>0.34</v>
      </c>
      <c r="EF6" s="34">
        <f t="shared" si="14"/>
        <v>0</v>
      </c>
      <c r="EG6" s="34">
        <f t="shared" si="14"/>
        <v>0</v>
      </c>
      <c r="EH6" s="35">
        <f t="shared" si="14"/>
        <v>0.61</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304069</v>
      </c>
      <c r="D7" s="37">
        <v>47</v>
      </c>
      <c r="E7" s="37">
        <v>1</v>
      </c>
      <c r="F7" s="37">
        <v>0</v>
      </c>
      <c r="G7" s="37">
        <v>0</v>
      </c>
      <c r="H7" s="37" t="s">
        <v>107</v>
      </c>
      <c r="I7" s="37" t="s">
        <v>108</v>
      </c>
      <c r="J7" s="37" t="s">
        <v>109</v>
      </c>
      <c r="K7" s="37" t="s">
        <v>110</v>
      </c>
      <c r="L7" s="37" t="s">
        <v>111</v>
      </c>
      <c r="M7" s="37" t="s">
        <v>112</v>
      </c>
      <c r="N7" s="38" t="s">
        <v>113</v>
      </c>
      <c r="O7" s="38" t="s">
        <v>114</v>
      </c>
      <c r="P7" s="38">
        <v>30</v>
      </c>
      <c r="Q7" s="38">
        <v>2581</v>
      </c>
      <c r="R7" s="38">
        <v>4140</v>
      </c>
      <c r="S7" s="38">
        <v>174.45</v>
      </c>
      <c r="T7" s="38">
        <v>23.73</v>
      </c>
      <c r="U7" s="38">
        <v>1237</v>
      </c>
      <c r="V7" s="38">
        <v>2.14</v>
      </c>
      <c r="W7" s="38">
        <v>578.04</v>
      </c>
      <c r="X7" s="38">
        <v>118.19</v>
      </c>
      <c r="Y7" s="38">
        <v>69.709999999999994</v>
      </c>
      <c r="Z7" s="38">
        <v>78.98</v>
      </c>
      <c r="AA7" s="38">
        <v>74.239999999999995</v>
      </c>
      <c r="AB7" s="38">
        <v>85.41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171.67</v>
      </c>
      <c r="BF7" s="38">
        <v>154.27000000000001</v>
      </c>
      <c r="BG7" s="38">
        <v>155.87</v>
      </c>
      <c r="BH7" s="38">
        <v>245.4</v>
      </c>
      <c r="BI7" s="38">
        <v>223.35</v>
      </c>
      <c r="BJ7" s="38">
        <v>1462.56</v>
      </c>
      <c r="BK7" s="38">
        <v>1486.62</v>
      </c>
      <c r="BL7" s="38">
        <v>1510.14</v>
      </c>
      <c r="BM7" s="38">
        <v>1595.62</v>
      </c>
      <c r="BN7" s="38">
        <v>1302.33</v>
      </c>
      <c r="BO7" s="38">
        <v>1141.75</v>
      </c>
      <c r="BP7" s="38">
        <v>79.099999999999994</v>
      </c>
      <c r="BQ7" s="38">
        <v>63.37</v>
      </c>
      <c r="BR7" s="38">
        <v>66.42</v>
      </c>
      <c r="BS7" s="38">
        <v>68.56</v>
      </c>
      <c r="BT7" s="38">
        <v>76.989999999999995</v>
      </c>
      <c r="BU7" s="38">
        <v>32.39</v>
      </c>
      <c r="BV7" s="38">
        <v>24.39</v>
      </c>
      <c r="BW7" s="38">
        <v>22.67</v>
      </c>
      <c r="BX7" s="38">
        <v>37.92</v>
      </c>
      <c r="BY7" s="38">
        <v>40.89</v>
      </c>
      <c r="BZ7" s="38">
        <v>54.93</v>
      </c>
      <c r="CA7" s="38">
        <v>208.7</v>
      </c>
      <c r="CB7" s="38">
        <v>269.92</v>
      </c>
      <c r="CC7" s="38">
        <v>262.95999999999998</v>
      </c>
      <c r="CD7" s="38">
        <v>256.13</v>
      </c>
      <c r="CE7" s="38">
        <v>228.77</v>
      </c>
      <c r="CF7" s="38">
        <v>530.83000000000004</v>
      </c>
      <c r="CG7" s="38">
        <v>734.18</v>
      </c>
      <c r="CH7" s="38">
        <v>789.62</v>
      </c>
      <c r="CI7" s="38">
        <v>423.18</v>
      </c>
      <c r="CJ7" s="38">
        <v>383.2</v>
      </c>
      <c r="CK7" s="38">
        <v>292.18</v>
      </c>
      <c r="CL7" s="38">
        <v>31.38</v>
      </c>
      <c r="CM7" s="38">
        <v>30.19</v>
      </c>
      <c r="CN7" s="38">
        <v>29.11</v>
      </c>
      <c r="CO7" s="38">
        <v>29.66</v>
      </c>
      <c r="CP7" s="38">
        <v>26.8</v>
      </c>
      <c r="CQ7" s="38">
        <v>50.49</v>
      </c>
      <c r="CR7" s="38">
        <v>48.36</v>
      </c>
      <c r="CS7" s="38">
        <v>48.7</v>
      </c>
      <c r="CT7" s="38">
        <v>46.9</v>
      </c>
      <c r="CU7" s="38">
        <v>47.95</v>
      </c>
      <c r="CV7" s="38">
        <v>56.91</v>
      </c>
      <c r="CW7" s="38">
        <v>81</v>
      </c>
      <c r="CX7" s="38">
        <v>81</v>
      </c>
      <c r="CY7" s="38">
        <v>82</v>
      </c>
      <c r="CZ7" s="38">
        <v>81</v>
      </c>
      <c r="DA7" s="38">
        <v>90</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1.35</v>
      </c>
      <c r="EE7" s="38">
        <v>0.34</v>
      </c>
      <c r="EF7" s="38">
        <v>0</v>
      </c>
      <c r="EG7" s="38">
        <v>0</v>
      </c>
      <c r="EH7" s="38">
        <v>0.61</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tsuji_k01</cp:lastModifiedBy>
  <dcterms:created xsi:type="dcterms:W3CDTF">2018-12-03T08:44:36Z</dcterms:created>
  <dcterms:modified xsi:type="dcterms:W3CDTF">2019-02-21T02:39:21Z</dcterms:modified>
  <cp:category/>
</cp:coreProperties>
</file>