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総務課\財政係\各種調査・検査\平成３０年度調査関係\01財政一般\H31.01.15（公営企業に係る「経営比較分析表」の分析等について）\04_回答\【経営比較分析表】03_下水道事業（公共下水道）\"/>
    </mc:Choice>
  </mc:AlternateContent>
  <workbookProtection workbookAlgorithmName="SHA-512" workbookHashValue="5p7oZGYu8mZ7fHOkpB5epgcOYrgoc5KUqWywkViWiRpGbMuY+AsWnEwOE9IRnTShgd/W4IwKTHGGaM+cEQL2dw==" workbookSaltValue="ZK9gyhj6Vawyt2XAXy08Cg==" workbookSpinCount="100000" lockStructure="1"/>
  <bookViews>
    <workbookView xWindow="0" yWindow="0" windowWidth="19200" windowHeight="1222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<sst xmlns="http://schemas.openxmlformats.org/spreadsheetml/2006/main" count="240" uniqueCount="126">
  <si>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</si>
  <si>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</si>
  <si>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</si>
  <si>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</si>
  <si>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</si>
  <si>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</si>
  <si>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</si>
  <si>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</si>
  <si>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</si>
  <si>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</si>
  <si>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</si>
  <si>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</si>
  <si>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</si>
  <si>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</si>
  <si>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</si>
  <si>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</si>
  <si>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</si>
  <si>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</si>
  <si>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</si>
  <si>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</si>
  <si>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</si>
  <si>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</si>
  <si>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</si>
  <si>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</si>
  <si>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</si>
  <si>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</si>
  <si>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</si>
  <si>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</si>
  <si>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</si>
  <si>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</si>
  <si>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</si>
  <si>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</si>
  <si>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</si>
  <si>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</si>
  <si>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</si>
  <si>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</si>
  <si>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</si>
  <si>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</si>
  <si>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</si>
  <si>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</si>
  <si>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</si>
  <si>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</si>
  <si>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</si>
  <si>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</si>
  <si>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</si>
  <si>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</si>
  <si>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</si>
  <si>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</si>
  <si>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</si>
  <si>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</si>
  <si>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</si>
  <si>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</si>
  <si>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</si>
  <si>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</si>
  <si>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</si>
  <si>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</si>
  <si>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</si>
  <si>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</si>
  <si>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</si>
  <si>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</si>
  <si>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</si>
  <si>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</si>
  <si>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</si>
  <si>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</si>
  <si>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</si>
  <si>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</si>
  <si>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</si>
  <si>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</si>
  <si>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</si>
  <si>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</si>
  <si>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</si>
  <si>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</si>
  <si>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</si>
  <si>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</si>
  <si>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</si>
  <si>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</si>
  <si>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</si>
  <si>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</si>
  <si>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</si>
  <si>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</si>
  <si>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</si>
  <si>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</si>
  <si>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</si>
  <si>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</si>
  <si>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</si>
  <si>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</si>
  <si>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</si>
  <si>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</si>
  <si>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</si>
  <si>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</si>
  <si>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</si>
  <si>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</si>
  <si>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</si>
  <si>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</si>
  <si>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</si>
  <si>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</si>
  <si>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</si>
  <si>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</si>
  <si>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</si>
  <si>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</si>
  <si>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</si>
  <si>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</si>
  <si>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</si>
  <si>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</si>
  <si>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</si>
  <si>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</si>
  <si>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</si>
  <si>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</si>
  <si>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</si>
  <si>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</si>
  <si>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</si>
  <si>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</si>
  <si>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</si>
  <si>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</si>
  <si>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</si>
  <si>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</si>
  <si>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</si>
  <si>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</si>
  <si>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</si>
  <si>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</si>
  <si>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</si>
  <si>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</si>
  <si>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</si>
  <si>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③管渠改善化率（%）
　本町の下水道事業の供用開始は平成６年であり、まだ老朽化による管渠の更新は行っていない。このため、いわゆるストックマネジメントの活用により、下水道施設全体の維持管理を計画的・効率的に行っていく必要がある。
  </t>
    <phoneticPr fontId="4"/>
  </si>
  <si>
    <t>①収益的収支比率(％)
　収益的収支比率は昨年度を上回る88.40％に上昇したものの、依然として総収益に占める一般会計繰入金の割合が高く、繰入金に依存した状況が続いている
④企業債残高対事業規模比率(％)
　企業債残高はピークを過ぎ、比率も平均値を下回っていることから、今後も減少することが続くと見込まれる。
⑤経費回収率(％)
　平成28年度末の48.31%から91.19％と上昇した。
　不足分は一般会計からの繰入金で賄っている状況である。
⑥汚水処理原価(円)
　本町の汚水処理原価は182.15円で類似団体平均値216.21円と比べ安価となっている。
⑦施設利用率(％)
　処理場施設の処理能力は7,000㎥/日であるが、平成29年度の晴天時平均処理水量は2,170㎥/日、利用率は31.04％に留まっている。
　この原因の1つとして水洗化率が低いことが挙げられる。
⑧水洗化率(％)
　平成29年度末で71.40％と僅かながらも上昇しているが、類似団体平均値や全国平均値と比べると低く、戸別訪問の実施などさらなる接続促進に努め、水洗化率を向上させることが経営健全化に必要であると考える。</t>
    <rPh sb="253" eb="255">
      <t>ルイジ</t>
    </rPh>
    <phoneticPr fontId="4"/>
  </si>
  <si>
    <t xml:space="preserve">　本町の下水道事業は、経営の健全性や効率性を示すほとんどの指標において改善傾向にあるが、累積赤字の解消が重要課題である。
　平成29年度末で約1.4億円の累積赤字を抱えており、厳しい経営状況にあるが、「白浜町公共下水道事業経営戦略（平成28年度策定）」にもとづき、経営基盤強化に取り組むことで健全的で安定的な事業運営を目指していく。 </t>
    <rPh sb="35" eb="37">
      <t>カイゼン</t>
    </rPh>
    <rPh sb="37" eb="39">
      <t>ケイコウ</t>
    </rPh>
    <rPh sb="44" eb="46">
      <t>ルイセキ</t>
    </rPh>
    <rPh sb="46" eb="48">
      <t>アカジ</t>
    </rPh>
    <rPh sb="49" eb="51">
      <t>カイショウ</t>
    </rPh>
    <rPh sb="52" eb="54">
      <t>ジュウヨウ</t>
    </rPh>
    <rPh sb="54" eb="5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</si>
</sst>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75-4CAA-B680-0528791C1108}"/>
            </c:ext>
          </c:extLst>
        </c:ser>
        <c:dLbls>
          <c:showLegendKey val="0"/>
          <c:showVal val="0"/>
          <c:showCatName val="0"/>
          <c:showSerName val="0"/>
          <c:showPercent val="0"/>
          <c:showBubbleSize val="0"/>
        </c:dLbls>
        <c:gapWidth val="150"/>
        <c:axId val="447409144"/>
        <c:axId val="44638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3775-4CAA-B680-0528791C1108}"/>
            </c:ext>
          </c:extLst>
        </c:ser>
        <c:dLbls>
          <c:showLegendKey val="0"/>
          <c:showVal val="0"/>
          <c:showCatName val="0"/>
          <c:showSerName val="0"/>
          <c:showPercent val="0"/>
          <c:showBubbleSize val="0"/>
        </c:dLbls>
        <c:marker val="1"/>
        <c:smooth val="0"/>
        <c:axId val="447409144"/>
        <c:axId val="446382792"/>
      </c:lineChart>
      <c:dateAx>
        <c:axId val="447409144"/>
        <c:scaling>
          <c:orientation val="minMax"/>
        </c:scaling>
        <c:delete val="1"/>
        <c:axPos val="b"/>
        <c:numFmt formatCode="ge" sourceLinked="1"/>
        <c:majorTickMark val="none"/>
        <c:minorTickMark val="none"/>
        <c:tickLblPos val="none"/>
        <c:crossAx val="446382792"/>
        <c:crosses val="autoZero"/>
        <c:auto val="1"/>
        <c:lblOffset val="100"/>
        <c:baseTimeUnit val="years"/>
      </c:dateAx>
      <c:valAx>
        <c:axId val="44638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40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32.659999999999997</c:v>
                </c:pt>
                <c:pt idx="1">
                  <c:v>32.67</c:v>
                </c:pt>
                <c:pt idx="2">
                  <c:v>33.69</c:v>
                </c:pt>
                <c:pt idx="3">
                  <c:v>32.14</c:v>
                </c:pt>
                <c:pt idx="4">
                  <c:v>31.04</c:v>
                </c:pt>
              </c:numCache>
            </c:numRef>
          </c:val>
          <c:extLst xmlns:c16r2="http://schemas.microsoft.com/office/drawing/2015/06/chart">
            <c:ext xmlns:c16="http://schemas.microsoft.com/office/drawing/2014/chart" uri="{C3380CC4-5D6E-409C-BE32-E72D297353CC}">
              <c16:uniqueId val="{00000000-D6FD-44D1-81F0-4C0D790FA80A}"/>
            </c:ext>
          </c:extLst>
        </c:ser>
        <c:dLbls>
          <c:showLegendKey val="0"/>
          <c:showVal val="0"/>
          <c:showCatName val="0"/>
          <c:showSerName val="0"/>
          <c:showPercent val="0"/>
          <c:showBubbleSize val="0"/>
        </c:dLbls>
        <c:gapWidth val="150"/>
        <c:axId val="341320376"/>
        <c:axId val="34671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D6FD-44D1-81F0-4C0D790FA80A}"/>
            </c:ext>
          </c:extLst>
        </c:ser>
        <c:dLbls>
          <c:showLegendKey val="0"/>
          <c:showVal val="0"/>
          <c:showCatName val="0"/>
          <c:showSerName val="0"/>
          <c:showPercent val="0"/>
          <c:showBubbleSize val="0"/>
        </c:dLbls>
        <c:marker val="1"/>
        <c:smooth val="0"/>
        <c:axId val="341320376"/>
        <c:axId val="346717544"/>
      </c:lineChart>
      <c:dateAx>
        <c:axId val="341320376"/>
        <c:scaling>
          <c:orientation val="minMax"/>
        </c:scaling>
        <c:delete val="1"/>
        <c:axPos val="b"/>
        <c:numFmt formatCode="ge" sourceLinked="1"/>
        <c:majorTickMark val="none"/>
        <c:minorTickMark val="none"/>
        <c:tickLblPos val="none"/>
        <c:crossAx val="346717544"/>
        <c:crosses val="autoZero"/>
        <c:auto val="1"/>
        <c:lblOffset val="100"/>
        <c:baseTimeUnit val="years"/>
      </c:dateAx>
      <c:valAx>
        <c:axId val="34671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2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68.16</c:v>
                </c:pt>
                <c:pt idx="1">
                  <c:v>68.83</c:v>
                </c:pt>
                <c:pt idx="2">
                  <c:v>69.430000000000007</c:v>
                </c:pt>
                <c:pt idx="3">
                  <c:v>69.83</c:v>
                </c:pt>
                <c:pt idx="4">
                  <c:v>71.400000000000006</c:v>
                </c:pt>
              </c:numCache>
            </c:numRef>
          </c:val>
          <c:extLst xmlns:c16r2="http://schemas.microsoft.com/office/drawing/2015/06/chart">
            <c:ext xmlns:c16="http://schemas.microsoft.com/office/drawing/2014/chart" uri="{C3380CC4-5D6E-409C-BE32-E72D297353CC}">
              <c16:uniqueId val="{00000000-F9A1-493B-868F-11458C1B9DF4}"/>
            </c:ext>
          </c:extLst>
        </c:ser>
        <c:dLbls>
          <c:showLegendKey val="0"/>
          <c:showVal val="0"/>
          <c:showCatName val="0"/>
          <c:showSerName val="0"/>
          <c:showPercent val="0"/>
          <c:showBubbleSize val="0"/>
        </c:dLbls>
        <c:gapWidth val="150"/>
        <c:axId val="448965248"/>
        <c:axId val="44896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F9A1-493B-868F-11458C1B9DF4}"/>
            </c:ext>
          </c:extLst>
        </c:ser>
        <c:dLbls>
          <c:showLegendKey val="0"/>
          <c:showVal val="0"/>
          <c:showCatName val="0"/>
          <c:showSerName val="0"/>
          <c:showPercent val="0"/>
          <c:showBubbleSize val="0"/>
        </c:dLbls>
        <c:marker val="1"/>
        <c:smooth val="0"/>
        <c:axId val="448965248"/>
        <c:axId val="448965640"/>
      </c:lineChart>
      <c:dateAx>
        <c:axId val="448965248"/>
        <c:scaling>
          <c:orientation val="minMax"/>
        </c:scaling>
        <c:delete val="1"/>
        <c:axPos val="b"/>
        <c:numFmt formatCode="ge" sourceLinked="1"/>
        <c:majorTickMark val="none"/>
        <c:minorTickMark val="none"/>
        <c:tickLblPos val="none"/>
        <c:crossAx val="448965640"/>
        <c:crosses val="autoZero"/>
        <c:auto val="1"/>
        <c:lblOffset val="100"/>
        <c:baseTimeUnit val="years"/>
      </c:dateAx>
      <c:valAx>
        <c:axId val="44896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73.77</c:v>
                </c:pt>
                <c:pt idx="1">
                  <c:v>72.099999999999994</c:v>
                </c:pt>
                <c:pt idx="2">
                  <c:v>76.78</c:v>
                </c:pt>
                <c:pt idx="3">
                  <c:v>83.98</c:v>
                </c:pt>
                <c:pt idx="4">
                  <c:v>88.4</c:v>
                </c:pt>
              </c:numCache>
            </c:numRef>
          </c:val>
          <c:extLst xmlns:c16r2="http://schemas.microsoft.com/office/drawing/2015/06/chart">
            <c:ext xmlns:c16="http://schemas.microsoft.com/office/drawing/2014/chart" uri="{C3380CC4-5D6E-409C-BE32-E72D297353CC}">
              <c16:uniqueId val="{00000000-BF4B-47F9-B475-F59B4BFA1902}"/>
            </c:ext>
          </c:extLst>
        </c:ser>
        <c:dLbls>
          <c:showLegendKey val="0"/>
          <c:showVal val="0"/>
          <c:showCatName val="0"/>
          <c:showSerName val="0"/>
          <c:showPercent val="0"/>
          <c:showBubbleSize val="0"/>
        </c:dLbls>
        <c:gapWidth val="150"/>
        <c:axId val="446381616"/>
        <c:axId val="44638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B-47F9-B475-F59B4BFA1902}"/>
            </c:ext>
          </c:extLst>
        </c:ser>
        <c:dLbls>
          <c:showLegendKey val="0"/>
          <c:showVal val="0"/>
          <c:showCatName val="0"/>
          <c:showSerName val="0"/>
          <c:showPercent val="0"/>
          <c:showBubbleSize val="0"/>
        </c:dLbls>
        <c:marker val="1"/>
        <c:smooth val="0"/>
        <c:axId val="446381616"/>
        <c:axId val="446385144"/>
      </c:lineChart>
      <c:dateAx>
        <c:axId val="446381616"/>
        <c:scaling>
          <c:orientation val="minMax"/>
        </c:scaling>
        <c:delete val="1"/>
        <c:axPos val="b"/>
        <c:numFmt formatCode="ge" sourceLinked="1"/>
        <c:majorTickMark val="none"/>
        <c:minorTickMark val="none"/>
        <c:tickLblPos val="none"/>
        <c:crossAx val="446385144"/>
        <c:crosses val="autoZero"/>
        <c:auto val="1"/>
        <c:lblOffset val="100"/>
        <c:baseTimeUnit val="years"/>
      </c:dateAx>
      <c:valAx>
        <c:axId val="44638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B0-4CB1-99DC-2DEDB999104B}"/>
            </c:ext>
          </c:extLst>
        </c:ser>
        <c:dLbls>
          <c:showLegendKey val="0"/>
          <c:showVal val="0"/>
          <c:showCatName val="0"/>
          <c:showSerName val="0"/>
          <c:showPercent val="0"/>
          <c:showBubbleSize val="0"/>
        </c:dLbls>
        <c:gapWidth val="150"/>
        <c:axId val="446384752"/>
        <c:axId val="4463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B0-4CB1-99DC-2DEDB999104B}"/>
            </c:ext>
          </c:extLst>
        </c:ser>
        <c:dLbls>
          <c:showLegendKey val="0"/>
          <c:showVal val="0"/>
          <c:showCatName val="0"/>
          <c:showSerName val="0"/>
          <c:showPercent val="0"/>
          <c:showBubbleSize val="0"/>
        </c:dLbls>
        <c:marker val="1"/>
        <c:smooth val="0"/>
        <c:axId val="446384752"/>
        <c:axId val="446383968"/>
      </c:lineChart>
      <c:dateAx>
        <c:axId val="446384752"/>
        <c:scaling>
          <c:orientation val="minMax"/>
        </c:scaling>
        <c:delete val="1"/>
        <c:axPos val="b"/>
        <c:numFmt formatCode="ge" sourceLinked="1"/>
        <c:majorTickMark val="none"/>
        <c:minorTickMark val="none"/>
        <c:tickLblPos val="none"/>
        <c:crossAx val="446383968"/>
        <c:crosses val="autoZero"/>
        <c:auto val="1"/>
        <c:lblOffset val="100"/>
        <c:baseTimeUnit val="years"/>
      </c:dateAx>
      <c:valAx>
        <c:axId val="4463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6B-471B-A390-9B32F649B357}"/>
            </c:ext>
          </c:extLst>
        </c:ser>
        <c:dLbls>
          <c:showLegendKey val="0"/>
          <c:showVal val="0"/>
          <c:showCatName val="0"/>
          <c:showSerName val="0"/>
          <c:showPercent val="0"/>
          <c:showBubbleSize val="0"/>
        </c:dLbls>
        <c:gapWidth val="150"/>
        <c:axId val="342942624"/>
        <c:axId val="34294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6B-471B-A390-9B32F649B357}"/>
            </c:ext>
          </c:extLst>
        </c:ser>
        <c:dLbls>
          <c:showLegendKey val="0"/>
          <c:showVal val="0"/>
          <c:showCatName val="0"/>
          <c:showSerName val="0"/>
          <c:showPercent val="0"/>
          <c:showBubbleSize val="0"/>
        </c:dLbls>
        <c:marker val="1"/>
        <c:smooth val="0"/>
        <c:axId val="342942624"/>
        <c:axId val="342942232"/>
      </c:lineChart>
      <c:dateAx>
        <c:axId val="342942624"/>
        <c:scaling>
          <c:orientation val="minMax"/>
        </c:scaling>
        <c:delete val="1"/>
        <c:axPos val="b"/>
        <c:numFmt formatCode="ge" sourceLinked="1"/>
        <c:majorTickMark val="none"/>
        <c:minorTickMark val="none"/>
        <c:tickLblPos val="none"/>
        <c:crossAx val="342942232"/>
        <c:crosses val="autoZero"/>
        <c:auto val="1"/>
        <c:lblOffset val="100"/>
        <c:baseTimeUnit val="years"/>
      </c:dateAx>
      <c:valAx>
        <c:axId val="34294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77-4AF7-9BC7-D01E0E7BE3A4}"/>
            </c:ext>
          </c:extLst>
        </c:ser>
        <c:dLbls>
          <c:showLegendKey val="0"/>
          <c:showVal val="0"/>
          <c:showCatName val="0"/>
          <c:showSerName val="0"/>
          <c:showPercent val="0"/>
          <c:showBubbleSize val="0"/>
        </c:dLbls>
        <c:gapWidth val="150"/>
        <c:axId val="342946152"/>
        <c:axId val="34294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77-4AF7-9BC7-D01E0E7BE3A4}"/>
            </c:ext>
          </c:extLst>
        </c:ser>
        <c:dLbls>
          <c:showLegendKey val="0"/>
          <c:showVal val="0"/>
          <c:showCatName val="0"/>
          <c:showSerName val="0"/>
          <c:showPercent val="0"/>
          <c:showBubbleSize val="0"/>
        </c:dLbls>
        <c:marker val="1"/>
        <c:smooth val="0"/>
        <c:axId val="342946152"/>
        <c:axId val="342946544"/>
      </c:lineChart>
      <c:dateAx>
        <c:axId val="342946152"/>
        <c:scaling>
          <c:orientation val="minMax"/>
        </c:scaling>
        <c:delete val="1"/>
        <c:axPos val="b"/>
        <c:numFmt formatCode="ge" sourceLinked="1"/>
        <c:majorTickMark val="none"/>
        <c:minorTickMark val="none"/>
        <c:tickLblPos val="none"/>
        <c:crossAx val="342946544"/>
        <c:crosses val="autoZero"/>
        <c:auto val="1"/>
        <c:lblOffset val="100"/>
        <c:baseTimeUnit val="years"/>
      </c:dateAx>
      <c:valAx>
        <c:axId val="3429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4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1E-4D39-8567-7EF93FCB67B6}"/>
            </c:ext>
          </c:extLst>
        </c:ser>
        <c:dLbls>
          <c:showLegendKey val="0"/>
          <c:showVal val="0"/>
          <c:showCatName val="0"/>
          <c:showSerName val="0"/>
          <c:showPercent val="0"/>
          <c:showBubbleSize val="0"/>
        </c:dLbls>
        <c:gapWidth val="150"/>
        <c:axId val="342948112"/>
        <c:axId val="3429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1E-4D39-8567-7EF93FCB67B6}"/>
            </c:ext>
          </c:extLst>
        </c:ser>
        <c:dLbls>
          <c:showLegendKey val="0"/>
          <c:showVal val="0"/>
          <c:showCatName val="0"/>
          <c:showSerName val="0"/>
          <c:showPercent val="0"/>
          <c:showBubbleSize val="0"/>
        </c:dLbls>
        <c:marker val="1"/>
        <c:smooth val="0"/>
        <c:axId val="342948112"/>
        <c:axId val="342947328"/>
      </c:lineChart>
      <c:dateAx>
        <c:axId val="342948112"/>
        <c:scaling>
          <c:orientation val="minMax"/>
        </c:scaling>
        <c:delete val="1"/>
        <c:axPos val="b"/>
        <c:numFmt formatCode="ge" sourceLinked="1"/>
        <c:majorTickMark val="none"/>
        <c:minorTickMark val="none"/>
        <c:tickLblPos val="none"/>
        <c:crossAx val="342947328"/>
        <c:crosses val="autoZero"/>
        <c:auto val="1"/>
        <c:lblOffset val="100"/>
        <c:baseTimeUnit val="years"/>
      </c:dateAx>
      <c:valAx>
        <c:axId val="3429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1318.54</c:v>
                </c:pt>
                <c:pt idx="1">
                  <c:v>1207.6199999999999</c:v>
                </c:pt>
                <c:pt idx="2">
                  <c:v>930.12</c:v>
                </c:pt>
                <c:pt idx="3">
                  <c:v>765.15</c:v>
                </c:pt>
                <c:pt idx="4">
                  <c:v>708.74</c:v>
                </c:pt>
              </c:numCache>
            </c:numRef>
          </c:val>
          <c:extLst xmlns:c16r2="http://schemas.microsoft.com/office/drawing/2015/06/chart">
            <c:ext xmlns:c16="http://schemas.microsoft.com/office/drawing/2014/chart" uri="{C3380CC4-5D6E-409C-BE32-E72D297353CC}">
              <c16:uniqueId val="{00000000-2E4A-4C29-9690-DA76848C1D35}"/>
            </c:ext>
          </c:extLst>
        </c:ser>
        <c:dLbls>
          <c:showLegendKey val="0"/>
          <c:showVal val="0"/>
          <c:showCatName val="0"/>
          <c:showSerName val="0"/>
          <c:showPercent val="0"/>
          <c:showBubbleSize val="0"/>
        </c:dLbls>
        <c:gapWidth val="150"/>
        <c:axId val="392160960"/>
        <c:axId val="39216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2E4A-4C29-9690-DA76848C1D35}"/>
            </c:ext>
          </c:extLst>
        </c:ser>
        <c:dLbls>
          <c:showLegendKey val="0"/>
          <c:showVal val="0"/>
          <c:showCatName val="0"/>
          <c:showSerName val="0"/>
          <c:showPercent val="0"/>
          <c:showBubbleSize val="0"/>
        </c:dLbls>
        <c:marker val="1"/>
        <c:smooth val="0"/>
        <c:axId val="392160960"/>
        <c:axId val="392161352"/>
      </c:lineChart>
      <c:dateAx>
        <c:axId val="392160960"/>
        <c:scaling>
          <c:orientation val="minMax"/>
        </c:scaling>
        <c:delete val="1"/>
        <c:axPos val="b"/>
        <c:numFmt formatCode="ge" sourceLinked="1"/>
        <c:majorTickMark val="none"/>
        <c:minorTickMark val="none"/>
        <c:tickLblPos val="none"/>
        <c:crossAx val="392161352"/>
        <c:crosses val="autoZero"/>
        <c:auto val="1"/>
        <c:lblOffset val="100"/>
        <c:baseTimeUnit val="years"/>
      </c:dateAx>
      <c:valAx>
        <c:axId val="39216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48.71</c:v>
                </c:pt>
                <c:pt idx="1">
                  <c:v>48.3</c:v>
                </c:pt>
                <c:pt idx="2">
                  <c:v>49.2</c:v>
                </c:pt>
                <c:pt idx="3">
                  <c:v>48.31</c:v>
                </c:pt>
                <c:pt idx="4">
                  <c:v>91.19</c:v>
                </c:pt>
              </c:numCache>
            </c:numRef>
          </c:val>
          <c:extLst xmlns:c16r2="http://schemas.microsoft.com/office/drawing/2015/06/chart">
            <c:ext xmlns:c16="http://schemas.microsoft.com/office/drawing/2014/chart" uri="{C3380CC4-5D6E-409C-BE32-E72D297353CC}">
              <c16:uniqueId val="{00000000-418C-4737-ACD3-9080E896D005}"/>
            </c:ext>
          </c:extLst>
        </c:ser>
        <c:dLbls>
          <c:showLegendKey val="0"/>
          <c:showVal val="0"/>
          <c:showCatName val="0"/>
          <c:showSerName val="0"/>
          <c:showPercent val="0"/>
          <c:showBubbleSize val="0"/>
        </c:dLbls>
        <c:gapWidth val="150"/>
        <c:axId val="350425880"/>
        <c:axId val="35042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418C-4737-ACD3-9080E896D005}"/>
            </c:ext>
          </c:extLst>
        </c:ser>
        <c:dLbls>
          <c:showLegendKey val="0"/>
          <c:showVal val="0"/>
          <c:showCatName val="0"/>
          <c:showSerName val="0"/>
          <c:showPercent val="0"/>
          <c:showBubbleSize val="0"/>
        </c:dLbls>
        <c:marker val="1"/>
        <c:smooth val="0"/>
        <c:axId val="350425880"/>
        <c:axId val="350426272"/>
      </c:lineChart>
      <c:dateAx>
        <c:axId val="350425880"/>
        <c:scaling>
          <c:orientation val="minMax"/>
        </c:scaling>
        <c:delete val="1"/>
        <c:axPos val="b"/>
        <c:numFmt formatCode="ge" sourceLinked="1"/>
        <c:majorTickMark val="none"/>
        <c:minorTickMark val="none"/>
        <c:tickLblPos val="none"/>
        <c:crossAx val="350426272"/>
        <c:crosses val="autoZero"/>
        <c:auto val="1"/>
        <c:lblOffset val="100"/>
        <c:baseTimeUnit val="years"/>
      </c:dateAx>
      <c:valAx>
        <c:axId val="3504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4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336.53</c:v>
                </c:pt>
                <c:pt idx="1">
                  <c:v>343.14</c:v>
                </c:pt>
                <c:pt idx="2">
                  <c:v>339.53</c:v>
                </c:pt>
                <c:pt idx="3">
                  <c:v>354.21</c:v>
                </c:pt>
                <c:pt idx="4">
                  <c:v>182.15</c:v>
                </c:pt>
              </c:numCache>
            </c:numRef>
          </c:val>
          <c:extLst xmlns:c16r2="http://schemas.microsoft.com/office/drawing/2015/06/chart">
            <c:ext xmlns:c16="http://schemas.microsoft.com/office/drawing/2014/chart" uri="{C3380CC4-5D6E-409C-BE32-E72D297353CC}">
              <c16:uniqueId val="{00000000-0D46-4C4E-AD8A-06F6D81235AF}"/>
            </c:ext>
          </c:extLst>
        </c:ser>
        <c:dLbls>
          <c:showLegendKey val="0"/>
          <c:showVal val="0"/>
          <c:showCatName val="0"/>
          <c:showSerName val="0"/>
          <c:showPercent val="0"/>
          <c:showBubbleSize val="0"/>
        </c:dLbls>
        <c:gapWidth val="150"/>
        <c:axId val="390573848"/>
        <c:axId val="3905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0D46-4C4E-AD8A-06F6D81235AF}"/>
            </c:ext>
          </c:extLst>
        </c:ser>
        <c:dLbls>
          <c:showLegendKey val="0"/>
          <c:showVal val="0"/>
          <c:showCatName val="0"/>
          <c:showSerName val="0"/>
          <c:showPercent val="0"/>
          <c:showBubbleSize val="0"/>
        </c:dLbls>
        <c:marker val="1"/>
        <c:smooth val="0"/>
        <c:axId val="390573848"/>
        <c:axId val="390577376"/>
      </c:lineChart>
      <c:dateAx>
        <c:axId val="390573848"/>
        <c:scaling>
          <c:orientation val="minMax"/>
        </c:scaling>
        <c:delete val="1"/>
        <c:axPos val="b"/>
        <c:numFmt formatCode="ge" sourceLinked="1"/>
        <c:majorTickMark val="none"/>
        <c:minorTickMark val="none"/>
        <c:tickLblPos val="none"/>
        <c:crossAx val="390577376"/>
        <c:crosses val="autoZero"/>
        <c:auto val="1"/>
        <c:lblOffset val="100"/>
        <c:baseTimeUnit val="years"/>
      </c:dateAx>
      <c:valAx>
        <c:axId val="3905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7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白浜町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2">
        <f>データ!S6</f>
        <v>21806</v>
      </c>
      <c r="AM8" s="72"/>
      <c r="AN8" s="72"/>
      <c r="AO8" s="72"/>
      <c r="AP8" s="72"/>
      <c r="AQ8" s="72"/>
      <c r="AR8" s="72"/>
      <c r="AS8" s="72"/>
      <c r="AT8" s="71">
        <f>データ!T6</f>
        <v>200.98</v>
      </c>
      <c r="AU8" s="71"/>
      <c r="AV8" s="71"/>
      <c r="AW8" s="71"/>
      <c r="AX8" s="71"/>
      <c r="AY8" s="71"/>
      <c r="AZ8" s="71"/>
      <c r="BA8" s="71"/>
      <c r="BB8" s="71">
        <f>データ!U6</f>
        <v>108.5</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15.55</v>
      </c>
      <c r="Q10" s="71"/>
      <c r="R10" s="71"/>
      <c r="S10" s="71"/>
      <c r="T10" s="71"/>
      <c r="U10" s="71"/>
      <c r="V10" s="71"/>
      <c r="W10" s="71">
        <f>データ!Q6</f>
        <v>92.42</v>
      </c>
      <c r="X10" s="71"/>
      <c r="Y10" s="71"/>
      <c r="Z10" s="71"/>
      <c r="AA10" s="71"/>
      <c r="AB10" s="71"/>
      <c r="AC10" s="71"/>
      <c r="AD10" s="72">
        <f>データ!R6</f>
        <v>2700</v>
      </c>
      <c r="AE10" s="72"/>
      <c r="AF10" s="72"/>
      <c r="AG10" s="72"/>
      <c r="AH10" s="72"/>
      <c r="AI10" s="72"/>
      <c r="AJ10" s="72"/>
      <c r="AK10" s="2"/>
      <c r="AL10" s="72">
        <f>データ!V6</f>
        <v>3378</v>
      </c>
      <c r="AM10" s="72"/>
      <c r="AN10" s="72"/>
      <c r="AO10" s="72"/>
      <c r="AP10" s="72"/>
      <c r="AQ10" s="72"/>
      <c r="AR10" s="72"/>
      <c r="AS10" s="72"/>
      <c r="AT10" s="71">
        <f>データ!W6</f>
        <v>1.58</v>
      </c>
      <c r="AU10" s="71"/>
      <c r="AV10" s="71"/>
      <c r="AW10" s="71"/>
      <c r="AX10" s="71"/>
      <c r="AY10" s="71"/>
      <c r="AZ10" s="71"/>
      <c r="BA10" s="71"/>
      <c r="BB10" s="71">
        <f>データ!X6</f>
        <v>2137.9699999999998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jGNMNtuVaKbna+fejnRxeFpa+B/sq+ywk1+K5sYU974QnNLGpxYhZPb09tkE2ABmxOinshRRBFh4QJCndnPx3w==" saltValue="KxuR+e0M4/6K8f3ElYYLx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304018</v>
      </c>
      <c r="D6" s="32">
        <f t="shared" si="3"/>
        <v>47</v>
      </c>
      <c r="E6" s="32">
        <f t="shared" si="3"/>
        <v>17</v>
      </c>
      <c r="F6" s="32">
        <f t="shared" si="3"/>
        <v>1</v>
      </c>
      <c r="G6" s="32">
        <f t="shared" si="3"/>
        <v>0</v>
      </c>
      <c r="H6" s="32" t="str">
        <f t="shared" si="3"/>
        <v>和歌山県　白浜町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15.55</v>
      </c>
      <c r="Q6" s="33">
        <f t="shared" si="3"/>
        <v>92.42</v>
      </c>
      <c r="R6" s="33">
        <f t="shared" si="3"/>
        <v>2700</v>
      </c>
      <c r="S6" s="33">
        <f t="shared" si="3"/>
        <v>21806</v>
      </c>
      <c r="T6" s="33">
        <f t="shared" si="3"/>
        <v>200.98</v>
      </c>
      <c r="U6" s="33">
        <f t="shared" si="3"/>
        <v>108.5</v>
      </c>
      <c r="V6" s="33">
        <f t="shared" si="3"/>
        <v>3378</v>
      </c>
      <c r="W6" s="33">
        <f t="shared" si="3"/>
        <v>1.58</v>
      </c>
      <c r="X6" s="33">
        <f t="shared" si="3"/>
        <v>2137.9699999999998</v>
      </c>
      <c r="Y6" s="34">
        <f>IF(Y7="",NA(),Y7)</f>
        <v>73.77</v>
      </c>
      <c r="Z6" s="34">
        <f t="shared" ref="Z6:AH6" si="4">IF(Z7="",NA(),Z7)</f>
        <v>72.099999999999994</v>
      </c>
      <c r="AA6" s="34">
        <f t="shared" si="4"/>
        <v>76.78</v>
      </c>
      <c r="AB6" s="34">
        <f t="shared" si="4"/>
        <v>83.98</v>
      </c>
      <c r="AC6" s="34">
        <f t="shared" si="4"/>
        <v>88.4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1318.54</v>
      </c>
      <c r="BG6" s="34">
        <f t="shared" ref="BG6:BO6" si="7">IF(BG7="",NA(),BG7)</f>
        <v>1207.6199999999999</v>
      </c>
      <c r="BH6" s="34">
        <f t="shared" si="7"/>
        <v>930.12</v>
      </c>
      <c r="BI6" s="34">
        <f t="shared" si="7"/>
        <v>765.15</v>
      </c>
      <c r="BJ6" s="34">
        <f t="shared" si="7"/>
        <v>708.74</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48.71</v>
      </c>
      <c r="BR6" s="34">
        <f t="shared" ref="BR6:BZ6" si="8">IF(BR7="",NA(),BR7)</f>
        <v>48.3</v>
      </c>
      <c r="BS6" s="34">
        <f t="shared" si="8"/>
        <v>49.2</v>
      </c>
      <c r="BT6" s="34">
        <f t="shared" si="8"/>
        <v>48.31</v>
      </c>
      <c r="BU6" s="34">
        <f t="shared" si="8"/>
        <v>91.19</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336.53</v>
      </c>
      <c r="CC6" s="34">
        <f t="shared" ref="CC6:CK6" si="9">IF(CC7="",NA(),CC7)</f>
        <v>343.14</v>
      </c>
      <c r="CD6" s="34">
        <f t="shared" si="9"/>
        <v>339.53</v>
      </c>
      <c r="CE6" s="34">
        <f t="shared" si="9"/>
        <v>354.21</v>
      </c>
      <c r="CF6" s="34">
        <f t="shared" si="9"/>
        <v>182.15</v>
      </c>
      <c r="CG6" s="34">
        <f t="shared" si="9"/>
        <v>247.43</v>
      </c>
      <c r="CH6" s="34">
        <f t="shared" si="9"/>
        <v>248.89</v>
      </c>
      <c r="CI6" s="34">
        <f t="shared" si="9"/>
        <v>250.84</v>
      </c>
      <c r="CJ6" s="34">
        <f t="shared" si="9"/>
        <v>235.61</v>
      </c>
      <c r="CK6" s="34">
        <f t="shared" si="9"/>
        <v>216.21</v>
      </c>
      <c r="CL6" s="33" t="str">
        <f>IF(CL7="","",IF(CL7="-","【-】","【"&amp;SUBSTITUTE(TEXT(CL7,"#,##0.00"),"-","△")&amp;"】"))</f>
        <v>【136.39】</v>
      </c>
      <c r="CM6" s="34">
        <f>IF(CM7="",NA(),CM7)</f>
        <v>32.659999999999997</v>
      </c>
      <c r="CN6" s="34">
        <f t="shared" ref="CN6:CV6" si="10">IF(CN7="",NA(),CN7)</f>
        <v>32.67</v>
      </c>
      <c r="CO6" s="34">
        <f t="shared" si="10"/>
        <v>33.69</v>
      </c>
      <c r="CP6" s="34">
        <f t="shared" si="10"/>
        <v>32.14</v>
      </c>
      <c r="CQ6" s="34">
        <f t="shared" si="10"/>
        <v>31.04</v>
      </c>
      <c r="CR6" s="34">
        <f t="shared" si="10"/>
        <v>50.32</v>
      </c>
      <c r="CS6" s="34">
        <f t="shared" si="10"/>
        <v>49.89</v>
      </c>
      <c r="CT6" s="34">
        <f t="shared" si="10"/>
        <v>49.39</v>
      </c>
      <c r="CU6" s="34">
        <f t="shared" si="10"/>
        <v>49.25</v>
      </c>
      <c r="CV6" s="34">
        <f t="shared" si="10"/>
        <v>50.24</v>
      </c>
      <c r="CW6" s="33" t="str">
        <f>IF(CW7="","",IF(CW7="-","【-】","【"&amp;SUBSTITUTE(TEXT(CW7,"#,##0.00"),"-","△")&amp;"】"))</f>
        <v>【60.13】</v>
      </c>
      <c r="CX6" s="34">
        <f>IF(CX7="",NA(),CX7)</f>
        <v>68.16</v>
      </c>
      <c r="CY6" s="34">
        <f t="shared" ref="CY6:DG6" si="11">IF(CY7="",NA(),CY7)</f>
        <v>68.83</v>
      </c>
      <c r="CZ6" s="34">
        <f t="shared" si="11"/>
        <v>69.430000000000007</v>
      </c>
      <c r="DA6" s="34">
        <f t="shared" si="11"/>
        <v>69.83</v>
      </c>
      <c r="DB6" s="34">
        <f t="shared" si="11"/>
        <v>71.400000000000006</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304018</v>
      </c>
      <c r="D7" s="36">
        <v>47</v>
      </c>
      <c r="E7" s="36">
        <v>17</v>
      </c>
      <c r="F7" s="36">
        <v>1</v>
      </c>
      <c r="G7" s="36">
        <v>0</v>
      </c>
      <c r="H7" s="36" t="s">
        <v>110</v>
      </c>
      <c r="I7" s="36" t="s">
        <v>111</v>
      </c>
      <c r="J7" s="36" t="s">
        <v>112</v>
      </c>
      <c r="K7" s="36" t="s">
        <v>113</v>
      </c>
      <c r="L7" s="36" t="s">
        <v>114</v>
      </c>
      <c r="M7" s="36" t="s">
        <v>115</v>
      </c>
      <c r="N7" s="37" t="s">
        <v>116</v>
      </c>
      <c r="O7" s="37" t="s">
        <v>117</v>
      </c>
      <c r="P7" s="37">
        <v>15.55</v>
      </c>
      <c r="Q7" s="37">
        <v>92.42</v>
      </c>
      <c r="R7" s="37">
        <v>2700</v>
      </c>
      <c r="S7" s="37">
        <v>21806</v>
      </c>
      <c r="T7" s="37">
        <v>200.98</v>
      </c>
      <c r="U7" s="37">
        <v>108.5</v>
      </c>
      <c r="V7" s="37">
        <v>3378</v>
      </c>
      <c r="W7" s="37">
        <v>1.58</v>
      </c>
      <c r="X7" s="37">
        <v>2137.9699999999998</v>
      </c>
      <c r="Y7" s="37">
        <v>73.77</v>
      </c>
      <c r="Z7" s="37">
        <v>72.099999999999994</v>
      </c>
      <c r="AA7" s="37">
        <v>76.78</v>
      </c>
      <c r="AB7" s="37">
        <v>83.98</v>
      </c>
      <c r="AC7" s="37">
        <v>88.4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1318.54</v>
      </c>
      <c r="BG7" s="37">
        <v>1207.6199999999999</v>
      </c>
      <c r="BH7" s="37">
        <v>930.12</v>
      </c>
      <c r="BI7" s="37">
        <v>765.15</v>
      </c>
      <c r="BJ7" s="37">
        <v>708.74</v>
      </c>
      <c r="BK7" s="37">
        <v>1306.92</v>
      </c>
      <c r="BL7" s="37">
        <v>1203.71</v>
      </c>
      <c r="BM7" s="37">
        <v>1162.3599999999999</v>
      </c>
      <c r="BN7" s="37">
        <v>1047.6500000000001</v>
      </c>
      <c r="BO7" s="37">
        <v>1124.26</v>
      </c>
      <c r="BP7" s="37">
        <v>707.33</v>
      </c>
      <c r="BQ7" s="37">
        <v>48.71</v>
      </c>
      <c r="BR7" s="37">
        <v>48.3</v>
      </c>
      <c r="BS7" s="37">
        <v>49.2</v>
      </c>
      <c r="BT7" s="37">
        <v>48.31</v>
      </c>
      <c r="BU7" s="37">
        <v>91.19</v>
      </c>
      <c r="BV7" s="37">
        <v>68.510000000000005</v>
      </c>
      <c r="BW7" s="37">
        <v>69.739999999999995</v>
      </c>
      <c r="BX7" s="37">
        <v>68.209999999999994</v>
      </c>
      <c r="BY7" s="37">
        <v>74.040000000000006</v>
      </c>
      <c r="BZ7" s="37">
        <v>80.58</v>
      </c>
      <c r="CA7" s="37">
        <v>101.26</v>
      </c>
      <c r="CB7" s="37">
        <v>336.53</v>
      </c>
      <c r="CC7" s="37">
        <v>343.14</v>
      </c>
      <c r="CD7" s="37">
        <v>339.53</v>
      </c>
      <c r="CE7" s="37">
        <v>354.21</v>
      </c>
      <c r="CF7" s="37">
        <v>182.15</v>
      </c>
      <c r="CG7" s="37">
        <v>247.43</v>
      </c>
      <c r="CH7" s="37">
        <v>248.89</v>
      </c>
      <c r="CI7" s="37">
        <v>250.84</v>
      </c>
      <c r="CJ7" s="37">
        <v>235.61</v>
      </c>
      <c r="CK7" s="37">
        <v>216.21</v>
      </c>
      <c r="CL7" s="37">
        <v>136.38999999999999</v>
      </c>
      <c r="CM7" s="37">
        <v>32.659999999999997</v>
      </c>
      <c r="CN7" s="37">
        <v>32.67</v>
      </c>
      <c r="CO7" s="37">
        <v>33.69</v>
      </c>
      <c r="CP7" s="37">
        <v>32.14</v>
      </c>
      <c r="CQ7" s="37">
        <v>31.04</v>
      </c>
      <c r="CR7" s="37">
        <v>50.32</v>
      </c>
      <c r="CS7" s="37">
        <v>49.89</v>
      </c>
      <c r="CT7" s="37">
        <v>49.39</v>
      </c>
      <c r="CU7" s="37">
        <v>49.25</v>
      </c>
      <c r="CV7" s="37">
        <v>50.24</v>
      </c>
      <c r="CW7" s="37">
        <v>60.13</v>
      </c>
      <c r="CX7" s="37">
        <v>68.16</v>
      </c>
      <c r="CY7" s="37">
        <v>68.83</v>
      </c>
      <c r="CZ7" s="37">
        <v>69.430000000000007</v>
      </c>
      <c r="DA7" s="37">
        <v>69.83</v>
      </c>
      <c r="DB7" s="37">
        <v>71.400000000000006</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2019-02-04T00:26:35Z</cp:lastPrinted>
  <dcterms:created xsi:type="dcterms:W3CDTF">2018-12-03T09:06:36Z</dcterms:created>
  <dcterms:modified xsi:type="dcterms:W3CDTF">2019-02-04T00:27:12Z</dcterms:modified>
  <cp:category/>
</cp:coreProperties>
</file>