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高木（外付けHD)\調査関係\30年度\31.2.8まで　公営企業に係る「経営比較分析表」の分析表について\提出分\"/>
    </mc:Choice>
  </mc:AlternateContent>
  <workbookProtection workbookAlgorithmName="SHA-512" workbookHashValue="IpxGfia3hijEprugzxx7ZybdAthEM58Sm/kIGohhEWzATYuaPsjF9B9dEWXTYCcQxybb7yvi9CxOWTYnmmD+9Q==" workbookSaltValue="T00gs8lyBSbYFq6mn6FxG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<sst xmlns="http://schemas.openxmlformats.org/spreadsheetml/2006/main" count="240" uniqueCount="125">
  <si>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</si>
  <si>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</si>
  <si>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</si>
  <si>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</si>
  <si>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</si>
  <si>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</si>
  <si>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</si>
  <si>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</si>
  <si>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</si>
  <si>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</si>
  <si>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</si>
  <si>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</si>
  <si>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</si>
  <si>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</si>
  <si>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</si>
  <si>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</si>
  <si>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</si>
  <si>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</si>
  <si>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</si>
  <si>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</si>
  <si>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</si>
  <si>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</si>
  <si>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</si>
  <si>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</si>
  <si>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</si>
  <si>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</si>
  <si>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</si>
  <si>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</si>
  <si>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</si>
  <si>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</si>
  <si>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</si>
  <si>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</si>
  <si>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</si>
  <si>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</si>
  <si>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</si>
  <si>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</si>
  <si>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</si>
  <si>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</si>
  <si>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</si>
  <si>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</si>
  <si>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</si>
  <si>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</si>
  <si>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</si>
  <si>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</si>
  <si>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</si>
  <si>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</si>
  <si>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</si>
  <si>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</si>
  <si>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</si>
  <si>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</si>
  <si>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</si>
  <si>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</si>
  <si>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</si>
  <si>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</si>
  <si>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</si>
  <si>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</si>
  <si>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</si>
  <si>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</si>
  <si>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</si>
  <si>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</si>
  <si>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</si>
  <si>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</si>
  <si>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</si>
  <si>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</si>
  <si>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</si>
  <si>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</si>
  <si>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</si>
  <si>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</si>
  <si>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</si>
  <si>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</si>
  <si>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</si>
  <si>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</si>
  <si>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</si>
  <si>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</si>
  <si>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</si>
  <si>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</si>
  <si>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</si>
  <si>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</si>
  <si>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</si>
  <si>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</si>
  <si>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</si>
  <si>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</si>
  <si>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</si>
  <si>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</si>
  <si>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</si>
  <si>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</si>
  <si>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</si>
  <si>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</si>
  <si>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</si>
  <si>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</si>
  <si>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</si>
  <si>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</si>
  <si>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</si>
  <si>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</si>
  <si>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</si>
  <si>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</si>
  <si>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</si>
  <si>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</si>
  <si>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</si>
  <si>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</si>
  <si>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</si>
  <si>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</si>
  <si>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</si>
  <si>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</si>
  <si>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</si>
  <si>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</si>
  <si>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</si>
  <si>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</si>
  <si>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</si>
  <si>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</si>
  <si>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</si>
  <si>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</si>
  <si>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</si>
  <si>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</si>
  <si>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</si>
  <si>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</si>
  <si>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</si>
  <si>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</si>
  <si>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</si>
  <si>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</si>
  <si>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</si>
  <si>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</si>
  <si>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現在、耐用年数が経過している施設はありません。</t>
    <rPh sb="0" eb="2">
      <t>ゲンザイ</t>
    </rPh>
    <rPh sb="3" eb="5">
      <t>タイヨウ</t>
    </rPh>
    <rPh sb="5" eb="7">
      <t>ネンスウ</t>
    </rPh>
    <rPh sb="8" eb="10">
      <t>ケイカ</t>
    </rPh>
    <rPh sb="14" eb="16">
      <t>シセツ</t>
    </rPh>
    <phoneticPr fontId="4"/>
  </si>
  <si>
    <t>事業開始は平成８年４月１日、町村合併により、平成１８年度にみなべ町汚水処理構想計画を見直し、農業集落排水地区５箇所を公共下水地区に汲み込み、平成３５年度までに町内区域（３０１ｈａ）を整備する計画に変更、現在の整備進捗率は８５％程度となっています。平成１４年１０月１日に供用開始し、平成２９年度末における普及率は５６.７％、水洗化率は６４.６％となっています。現在は建設途上であり、水洗化の推進、適正な維持管理に努めているが、収支の不足分は一般会計からの繰入により補填している状況です。</t>
    <rPh sb="0" eb="2">
      <t>ジギョウ</t>
    </rPh>
    <rPh sb="2" eb="4">
      <t>カイシ</t>
    </rPh>
    <rPh sb="5" eb="7">
      <t>ヘイセイ</t>
    </rPh>
    <rPh sb="8" eb="9">
      <t>ネン</t>
    </rPh>
    <rPh sb="10" eb="11">
      <t>ガツ</t>
    </rPh>
    <rPh sb="12" eb="13">
      <t>ニチ</t>
    </rPh>
    <rPh sb="14" eb="16">
      <t>チョウソン</t>
    </rPh>
    <rPh sb="16" eb="18">
      <t>ガッペイ</t>
    </rPh>
    <rPh sb="22" eb="24">
      <t>ヘイセイ</t>
    </rPh>
    <rPh sb="26" eb="28">
      <t>ネンド</t>
    </rPh>
    <rPh sb="32" eb="33">
      <t>チョウ</t>
    </rPh>
    <rPh sb="33" eb="35">
      <t>オスイ</t>
    </rPh>
    <rPh sb="35" eb="37">
      <t>ショリ</t>
    </rPh>
    <rPh sb="37" eb="39">
      <t>コウソウ</t>
    </rPh>
    <rPh sb="39" eb="41">
      <t>ケイカク</t>
    </rPh>
    <rPh sb="42" eb="44">
      <t>ミナオ</t>
    </rPh>
    <rPh sb="46" eb="48">
      <t>ノウギョウ</t>
    </rPh>
    <rPh sb="48" eb="49">
      <t>シュウ</t>
    </rPh>
    <rPh sb="49" eb="50">
      <t>ラク</t>
    </rPh>
    <rPh sb="50" eb="52">
      <t>ハイスイ</t>
    </rPh>
    <rPh sb="52" eb="54">
      <t>チク</t>
    </rPh>
    <rPh sb="55" eb="57">
      <t>カショ</t>
    </rPh>
    <rPh sb="58" eb="60">
      <t>コウキョウ</t>
    </rPh>
    <rPh sb="60" eb="62">
      <t>ゲスイ</t>
    </rPh>
    <rPh sb="62" eb="64">
      <t>チク</t>
    </rPh>
    <rPh sb="65" eb="66">
      <t>ク</t>
    </rPh>
    <rPh sb="67" eb="68">
      <t>コ</t>
    </rPh>
    <rPh sb="70" eb="72">
      <t>ヘイセイ</t>
    </rPh>
    <rPh sb="74" eb="76">
      <t>ネンド</t>
    </rPh>
    <rPh sb="79" eb="81">
      <t>チョウナイ</t>
    </rPh>
    <rPh sb="81" eb="83">
      <t>クイキ</t>
    </rPh>
    <rPh sb="91" eb="93">
      <t>セイビ</t>
    </rPh>
    <rPh sb="95" eb="97">
      <t>ケイカク</t>
    </rPh>
    <rPh sb="98" eb="100">
      <t>ヘンコウ</t>
    </rPh>
    <rPh sb="101" eb="103">
      <t>ゲンザイ</t>
    </rPh>
    <rPh sb="104" eb="106">
      <t>セイビ</t>
    </rPh>
    <rPh sb="106" eb="108">
      <t>シンチョク</t>
    </rPh>
    <rPh sb="108" eb="109">
      <t>リツ</t>
    </rPh>
    <rPh sb="113" eb="115">
      <t>テイド</t>
    </rPh>
    <rPh sb="123" eb="125">
      <t>ヘイセイ</t>
    </rPh>
    <rPh sb="127" eb="128">
      <t>ネン</t>
    </rPh>
    <rPh sb="130" eb="131">
      <t>ガツ</t>
    </rPh>
    <rPh sb="132" eb="133">
      <t>ニチ</t>
    </rPh>
    <rPh sb="134" eb="136">
      <t>キョウヨウ</t>
    </rPh>
    <rPh sb="136" eb="138">
      <t>カイシ</t>
    </rPh>
    <rPh sb="140" eb="142">
      <t>ヘイセイ</t>
    </rPh>
    <rPh sb="144" eb="146">
      <t>ネンド</t>
    </rPh>
    <rPh sb="146" eb="147">
      <t>マツ</t>
    </rPh>
    <rPh sb="151" eb="153">
      <t>フキュウ</t>
    </rPh>
    <rPh sb="153" eb="154">
      <t>リツ</t>
    </rPh>
    <rPh sb="161" eb="164">
      <t>スイセンカ</t>
    </rPh>
    <rPh sb="164" eb="165">
      <t>リツ</t>
    </rPh>
    <rPh sb="179" eb="181">
      <t>ゲンザイ</t>
    </rPh>
    <rPh sb="182" eb="184">
      <t>ケンセツ</t>
    </rPh>
    <rPh sb="184" eb="186">
      <t>トジョウ</t>
    </rPh>
    <rPh sb="190" eb="193">
      <t>スイセンカ</t>
    </rPh>
    <rPh sb="194" eb="196">
      <t>スイシン</t>
    </rPh>
    <rPh sb="197" eb="199">
      <t>テキセイ</t>
    </rPh>
    <rPh sb="200" eb="202">
      <t>イジ</t>
    </rPh>
    <rPh sb="202" eb="204">
      <t>カンリ</t>
    </rPh>
    <rPh sb="205" eb="206">
      <t>ツト</t>
    </rPh>
    <rPh sb="212" eb="214">
      <t>シュウシ</t>
    </rPh>
    <rPh sb="215" eb="218">
      <t>フソクブン</t>
    </rPh>
    <rPh sb="219" eb="221">
      <t>イッパン</t>
    </rPh>
    <rPh sb="221" eb="223">
      <t>カイケイ</t>
    </rPh>
    <rPh sb="226" eb="227">
      <t>ク</t>
    </rPh>
    <rPh sb="227" eb="228">
      <t>イ</t>
    </rPh>
    <rPh sb="231" eb="233">
      <t>ホテン</t>
    </rPh>
    <rPh sb="237" eb="239">
      <t>ジョウキョウ</t>
    </rPh>
    <phoneticPr fontId="4"/>
  </si>
  <si>
    <t>①収益的収支比率について、単年度の収支が赤字となっている要因として整備区域の拡大に伴う建設費に係る地方債の償還金が増加があり、１００％を割り込み、一般会計からの繰り入れに依存しているのが現状です。　　　　　　　　　　　　　　　　　　　　　　⑤経費回収率、⑥汚水処理原価については、維持管理費、汚水処理費の削減の観点から、農業集落排水５地区を接続することにより、使用料収入の増加が考えられるが、一般家庭での接続率の向上と、公共下水道区域となることにより事業所排水を受け入れすることが可能となるので訪問により接続の啓発を行い、使用料収入の増につなげたいと考えています。ただ、流入汚水量が増加すれば脱水汚泥の量も増加し、処分費等の維持管理費用が増加傾向にあったが、平成３１年度、みなべ町内に汚泥堆肥化施設が建設されることにより運搬費用が軽減され、維持管理費が減少傾向となります。                           　　⑦施設利用率等について、整備区域が広がる中、接続率も微増しているが、更なる接続率の向上が課題となっています。　　　　　　　　　　　　　　　　　　また編入した５地区についても、従来からの公共下水道区域同様、事業所排水の受け入れが可能となることから、さらなる接続率及び水洗化率の向上を図る取り組みを行い、また、公共用水域の水質保全に努めるとともに経営の健全化を図りたいと考えています。</t>
    <rPh sb="3" eb="4">
      <t>テキ</t>
    </rPh>
    <rPh sb="4" eb="6">
      <t>シュウシ</t>
    </rPh>
    <rPh sb="6" eb="8">
      <t>ヒリツ</t>
    </rPh>
    <rPh sb="13" eb="16">
      <t>タンネンド</t>
    </rPh>
    <rPh sb="17" eb="19">
      <t>シュウシ</t>
    </rPh>
    <rPh sb="20" eb="22">
      <t>アカジ</t>
    </rPh>
    <rPh sb="28" eb="30">
      <t>ヨウイン</t>
    </rPh>
    <rPh sb="33" eb="35">
      <t>セイビ</t>
    </rPh>
    <rPh sb="35" eb="37">
      <t>クイキ</t>
    </rPh>
    <rPh sb="38" eb="40">
      <t>カクダイ</t>
    </rPh>
    <rPh sb="41" eb="42">
      <t>トモナ</t>
    </rPh>
    <rPh sb="43" eb="46">
      <t>ケンセツヒ</t>
    </rPh>
    <rPh sb="47" eb="48">
      <t>カカ</t>
    </rPh>
    <rPh sb="49" eb="52">
      <t>チホウサイ</t>
    </rPh>
    <rPh sb="53" eb="56">
      <t>ショウカンキン</t>
    </rPh>
    <rPh sb="57" eb="59">
      <t>ゾウカ</t>
    </rPh>
    <rPh sb="68" eb="69">
      <t>ワ</t>
    </rPh>
    <rPh sb="70" eb="71">
      <t>コ</t>
    </rPh>
    <rPh sb="73" eb="75">
      <t>イッパン</t>
    </rPh>
    <rPh sb="75" eb="77">
      <t>カイケイ</t>
    </rPh>
    <rPh sb="80" eb="81">
      <t>ク</t>
    </rPh>
    <rPh sb="82" eb="83">
      <t>イ</t>
    </rPh>
    <rPh sb="85" eb="87">
      <t>イゾン</t>
    </rPh>
    <rPh sb="93" eb="95">
      <t>ゲンジョウ</t>
    </rPh>
    <rPh sb="121" eb="123">
      <t>ケイヒ</t>
    </rPh>
    <rPh sb="123" eb="125">
      <t>カイシュウ</t>
    </rPh>
    <rPh sb="125" eb="126">
      <t>リツ</t>
    </rPh>
    <rPh sb="128" eb="130">
      <t>オスイ</t>
    </rPh>
    <rPh sb="130" eb="132">
      <t>ショリ</t>
    </rPh>
    <rPh sb="132" eb="134">
      <t>ゲンカ</t>
    </rPh>
    <rPh sb="140" eb="142">
      <t>イジ</t>
    </rPh>
    <rPh sb="142" eb="145">
      <t>カンリヒ</t>
    </rPh>
    <rPh sb="146" eb="148">
      <t>オスイ</t>
    </rPh>
    <rPh sb="148" eb="150">
      <t>ショリ</t>
    </rPh>
    <rPh sb="150" eb="151">
      <t>ヒ</t>
    </rPh>
    <rPh sb="152" eb="154">
      <t>サクゲン</t>
    </rPh>
    <rPh sb="155" eb="157">
      <t>カンテン</t>
    </rPh>
    <rPh sb="160" eb="162">
      <t>ノウギョウ</t>
    </rPh>
    <rPh sb="162" eb="163">
      <t>シュウ</t>
    </rPh>
    <rPh sb="163" eb="164">
      <t>ラク</t>
    </rPh>
    <rPh sb="164" eb="166">
      <t>ハイスイ</t>
    </rPh>
    <rPh sb="167" eb="169">
      <t>チク</t>
    </rPh>
    <rPh sb="170" eb="172">
      <t>セツゾク</t>
    </rPh>
    <rPh sb="180" eb="182">
      <t>シヨウ</t>
    </rPh>
    <rPh sb="182" eb="183">
      <t>リョウ</t>
    </rPh>
    <rPh sb="183" eb="185">
      <t>シュウニュウ</t>
    </rPh>
    <rPh sb="186" eb="188">
      <t>ゾウカ</t>
    </rPh>
    <rPh sb="189" eb="190">
      <t>カンガ</t>
    </rPh>
    <rPh sb="196" eb="198">
      <t>イッパン</t>
    </rPh>
    <rPh sb="198" eb="200">
      <t>カテイ</t>
    </rPh>
    <rPh sb="202" eb="204">
      <t>セツゾク</t>
    </rPh>
    <rPh sb="204" eb="205">
      <t>リツ</t>
    </rPh>
    <rPh sb="206" eb="208">
      <t>コウジョウ</t>
    </rPh>
    <rPh sb="210" eb="212">
      <t>コウキョウ</t>
    </rPh>
    <rPh sb="212" eb="215">
      <t>ゲスイドウ</t>
    </rPh>
    <rPh sb="215" eb="217">
      <t>クイキ</t>
    </rPh>
    <rPh sb="225" eb="228">
      <t>ジギョウショ</t>
    </rPh>
    <rPh sb="228" eb="230">
      <t>ハイスイ</t>
    </rPh>
    <rPh sb="231" eb="232">
      <t>ウ</t>
    </rPh>
    <rPh sb="233" eb="234">
      <t>イ</t>
    </rPh>
    <rPh sb="240" eb="242">
      <t>カノウ</t>
    </rPh>
    <rPh sb="247" eb="249">
      <t>ホウモン</t>
    </rPh>
    <rPh sb="252" eb="254">
      <t>セツゾク</t>
    </rPh>
    <rPh sb="255" eb="257">
      <t>ケイハツ</t>
    </rPh>
    <rPh sb="258" eb="259">
      <t>オコナ</t>
    </rPh>
    <rPh sb="261" eb="263">
      <t>シヨウ</t>
    </rPh>
    <rPh sb="263" eb="264">
      <t>リョウ</t>
    </rPh>
    <rPh sb="264" eb="266">
      <t>シュウニュウ</t>
    </rPh>
    <rPh sb="267" eb="268">
      <t>ゾウ</t>
    </rPh>
    <rPh sb="275" eb="276">
      <t>カンガ</t>
    </rPh>
    <rPh sb="285" eb="287">
      <t>リュウニュウ</t>
    </rPh>
    <rPh sb="287" eb="289">
      <t>オスイ</t>
    </rPh>
    <rPh sb="289" eb="290">
      <t>リョウ</t>
    </rPh>
    <rPh sb="291" eb="293">
      <t>ゾウカ</t>
    </rPh>
    <rPh sb="296" eb="298">
      <t>ダッスイ</t>
    </rPh>
    <rPh sb="298" eb="300">
      <t>オデイ</t>
    </rPh>
    <rPh sb="301" eb="302">
      <t>リョウ</t>
    </rPh>
    <rPh sb="303" eb="305">
      <t>ゾウカ</t>
    </rPh>
    <rPh sb="307" eb="309">
      <t>ショブン</t>
    </rPh>
    <rPh sb="309" eb="310">
      <t>ヒ</t>
    </rPh>
    <rPh sb="310" eb="311">
      <t>トウ</t>
    </rPh>
    <rPh sb="312" eb="314">
      <t>イジ</t>
    </rPh>
    <rPh sb="314" eb="316">
      <t>カンリ</t>
    </rPh>
    <rPh sb="316" eb="318">
      <t>ヒヨウ</t>
    </rPh>
    <rPh sb="319" eb="321">
      <t>ゾウカ</t>
    </rPh>
    <rPh sb="321" eb="323">
      <t>ケイコウ</t>
    </rPh>
    <rPh sb="339" eb="340">
      <t>チョウ</t>
    </rPh>
    <rPh sb="340" eb="341">
      <t>ナイ</t>
    </rPh>
    <rPh sb="342" eb="344">
      <t>オデイ</t>
    </rPh>
    <rPh sb="344" eb="346">
      <t>タイヒ</t>
    </rPh>
    <rPh sb="346" eb="347">
      <t>カ</t>
    </rPh>
    <rPh sb="347" eb="349">
      <t>シセツ</t>
    </rPh>
    <rPh sb="350" eb="352">
      <t>ケンセツ</t>
    </rPh>
    <rPh sb="360" eb="362">
      <t>ウンパン</t>
    </rPh>
    <rPh sb="362" eb="364">
      <t>ヒヨウ</t>
    </rPh>
    <rPh sb="365" eb="367">
      <t>ケイゲン</t>
    </rPh>
    <rPh sb="370" eb="372">
      <t>イジ</t>
    </rPh>
    <rPh sb="372" eb="375">
      <t>カンリヒ</t>
    </rPh>
    <rPh sb="376" eb="378">
      <t>ゲンショウ</t>
    </rPh>
    <rPh sb="378" eb="380">
      <t>ケイコウ</t>
    </rPh>
    <rPh sb="416" eb="418">
      <t>シセツ</t>
    </rPh>
    <rPh sb="418" eb="420">
      <t>リヨウ</t>
    </rPh>
    <rPh sb="420" eb="421">
      <t>リツ</t>
    </rPh>
    <rPh sb="421" eb="422">
      <t>トウ</t>
    </rPh>
    <rPh sb="427" eb="429">
      <t>セイビ</t>
    </rPh>
    <rPh sb="429" eb="431">
      <t>クイキ</t>
    </rPh>
    <rPh sb="432" eb="433">
      <t>ヒロ</t>
    </rPh>
    <rPh sb="435" eb="436">
      <t>ナカ</t>
    </rPh>
    <rPh sb="437" eb="439">
      <t>セツゾク</t>
    </rPh>
    <rPh sb="439" eb="440">
      <t>リツ</t>
    </rPh>
    <rPh sb="441" eb="443">
      <t>ビゾウ</t>
    </rPh>
    <rPh sb="449" eb="450">
      <t>サラ</t>
    </rPh>
    <rPh sb="452" eb="454">
      <t>セツゾク</t>
    </rPh>
    <rPh sb="454" eb="455">
      <t>リツ</t>
    </rPh>
    <rPh sb="456" eb="458">
      <t>コウジョウ</t>
    </rPh>
    <rPh sb="459" eb="461">
      <t>カダイ</t>
    </rPh>
    <rPh sb="489" eb="491">
      <t>ヘンニュウ</t>
    </rPh>
    <rPh sb="494" eb="496">
      <t>チク</t>
    </rPh>
    <rPh sb="502" eb="504">
      <t>ジュウライ</t>
    </rPh>
    <rPh sb="507" eb="509">
      <t>コウキョウ</t>
    </rPh>
    <rPh sb="509" eb="512">
      <t>ゲスイドウ</t>
    </rPh>
    <rPh sb="512" eb="514">
      <t>クイキ</t>
    </rPh>
    <rPh sb="514" eb="516">
      <t>ドウヨウ</t>
    </rPh>
    <rPh sb="517" eb="520">
      <t>ジギョウショ</t>
    </rPh>
    <rPh sb="520" eb="522">
      <t>ハイスイ</t>
    </rPh>
    <rPh sb="523" eb="524">
      <t>ウ</t>
    </rPh>
    <rPh sb="525" eb="526">
      <t>イ</t>
    </rPh>
    <rPh sb="528" eb="530">
      <t>カノウ</t>
    </rPh>
    <rPh sb="542" eb="544">
      <t>セツゾク</t>
    </rPh>
    <rPh sb="544" eb="545">
      <t>リツ</t>
    </rPh>
    <rPh sb="545" eb="546">
      <t>オヨ</t>
    </rPh>
    <rPh sb="547" eb="550">
      <t>スイセンカ</t>
    </rPh>
    <rPh sb="550" eb="551">
      <t>リツ</t>
    </rPh>
    <rPh sb="552" eb="554">
      <t>コウジョウ</t>
    </rPh>
    <rPh sb="555" eb="556">
      <t>ハカ</t>
    </rPh>
    <rPh sb="557" eb="558">
      <t>ト</t>
    </rPh>
    <rPh sb="559" eb="560">
      <t>ク</t>
    </rPh>
    <rPh sb="562" eb="563">
      <t>オコナ</t>
    </rPh>
    <rPh sb="568" eb="570">
      <t>コウキョウ</t>
    </rPh>
    <rPh sb="570" eb="571">
      <t>ヨウ</t>
    </rPh>
    <rPh sb="571" eb="573">
      <t>スイイキ</t>
    </rPh>
    <rPh sb="574" eb="576">
      <t>スイシツ</t>
    </rPh>
    <rPh sb="576" eb="578">
      <t>ホゼン</t>
    </rPh>
    <rPh sb="579" eb="580">
      <t>ツト</t>
    </rPh>
    <rPh sb="586" eb="588">
      <t>ケイエイ</t>
    </rPh>
    <rPh sb="589" eb="592">
      <t>ケンゼンカ</t>
    </rPh>
    <rPh sb="593" eb="594">
      <t>ハカ</t>
    </rPh>
    <rPh sb="598" eb="59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</si>
</sst>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7C-4F43-A60A-D14F2D38E18E}"/>
            </c:ext>
          </c:extLst>
        </c:ser>
        <c:dLbls>
          <c:showLegendKey val="0"/>
          <c:showVal val="0"/>
          <c:showCatName val="0"/>
          <c:showSerName val="0"/>
          <c:showPercent val="0"/>
          <c:showBubbleSize val="0"/>
        </c:dLbls>
        <c:gapWidth val="150"/>
        <c:axId val="199321168"/>
        <c:axId val="19932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0.16</c:v>
                </c:pt>
              </c:numCache>
            </c:numRef>
          </c:val>
          <c:smooth val="0"/>
          <c:extLst xmlns:c16r2="http://schemas.microsoft.com/office/drawing/2015/06/chart">
            <c:ext xmlns:c16="http://schemas.microsoft.com/office/drawing/2014/chart" uri="{C3380CC4-5D6E-409C-BE32-E72D297353CC}">
              <c16:uniqueId val="{00000001-067C-4F43-A60A-D14F2D38E18E}"/>
            </c:ext>
          </c:extLst>
        </c:ser>
        <c:dLbls>
          <c:showLegendKey val="0"/>
          <c:showVal val="0"/>
          <c:showCatName val="0"/>
          <c:showSerName val="0"/>
          <c:showPercent val="0"/>
          <c:showBubbleSize val="0"/>
        </c:dLbls>
        <c:marker val="1"/>
        <c:smooth val="0"/>
        <c:axId val="199321168"/>
        <c:axId val="199321552"/>
      </c:lineChart>
      <c:dateAx>
        <c:axId val="199321168"/>
        <c:scaling>
          <c:orientation val="minMax"/>
        </c:scaling>
        <c:delete val="1"/>
        <c:axPos val="b"/>
        <c:numFmt formatCode="ge" sourceLinked="1"/>
        <c:majorTickMark val="none"/>
        <c:minorTickMark val="none"/>
        <c:tickLblPos val="none"/>
        <c:crossAx val="199321552"/>
        <c:crosses val="autoZero"/>
        <c:auto val="1"/>
        <c:lblOffset val="100"/>
        <c:baseTimeUnit val="years"/>
      </c:dateAx>
      <c:valAx>
        <c:axId val="1993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2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41.64</c:v>
                </c:pt>
                <c:pt idx="1">
                  <c:v>43.28</c:v>
                </c:pt>
                <c:pt idx="2">
                  <c:v>20.92</c:v>
                </c:pt>
                <c:pt idx="3">
                  <c:v>22.51</c:v>
                </c:pt>
                <c:pt idx="4">
                  <c:v>26.3</c:v>
                </c:pt>
              </c:numCache>
            </c:numRef>
          </c:val>
          <c:extLst xmlns:c16r2="http://schemas.microsoft.com/office/drawing/2015/06/chart">
            <c:ext xmlns:c16="http://schemas.microsoft.com/office/drawing/2014/chart" uri="{C3380CC4-5D6E-409C-BE32-E72D297353CC}">
              <c16:uniqueId val="{00000000-1C48-4653-B676-4D751F5CA7A8}"/>
            </c:ext>
          </c:extLst>
        </c:ser>
        <c:dLbls>
          <c:showLegendKey val="0"/>
          <c:showVal val="0"/>
          <c:showCatName val="0"/>
          <c:showSerName val="0"/>
          <c:showPercent val="0"/>
          <c:showBubbleSize val="0"/>
        </c:dLbls>
        <c:gapWidth val="150"/>
        <c:axId val="199908816"/>
        <c:axId val="20008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53.5</c:v>
                </c:pt>
              </c:numCache>
            </c:numRef>
          </c:val>
          <c:smooth val="0"/>
          <c:extLst xmlns:c16r2="http://schemas.microsoft.com/office/drawing/2015/06/chart">
            <c:ext xmlns:c16="http://schemas.microsoft.com/office/drawing/2014/chart" uri="{C3380CC4-5D6E-409C-BE32-E72D297353CC}">
              <c16:uniqueId val="{00000001-1C48-4653-B676-4D751F5CA7A8}"/>
            </c:ext>
          </c:extLst>
        </c:ser>
        <c:dLbls>
          <c:showLegendKey val="0"/>
          <c:showVal val="0"/>
          <c:showCatName val="0"/>
          <c:showSerName val="0"/>
          <c:showPercent val="0"/>
          <c:showBubbleSize val="0"/>
        </c:dLbls>
        <c:marker val="1"/>
        <c:smooth val="0"/>
        <c:axId val="199908816"/>
        <c:axId val="200085400"/>
      </c:lineChart>
      <c:dateAx>
        <c:axId val="199908816"/>
        <c:scaling>
          <c:orientation val="minMax"/>
        </c:scaling>
        <c:delete val="1"/>
        <c:axPos val="b"/>
        <c:numFmt formatCode="ge" sourceLinked="1"/>
        <c:majorTickMark val="none"/>
        <c:minorTickMark val="none"/>
        <c:tickLblPos val="none"/>
        <c:crossAx val="200085400"/>
        <c:crosses val="autoZero"/>
        <c:auto val="1"/>
        <c:lblOffset val="100"/>
        <c:baseTimeUnit val="years"/>
      </c:dateAx>
      <c:valAx>
        <c:axId val="20008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57.47</c:v>
                </c:pt>
                <c:pt idx="1">
                  <c:v>62.45</c:v>
                </c:pt>
                <c:pt idx="2">
                  <c:v>61.75</c:v>
                </c:pt>
                <c:pt idx="3">
                  <c:v>63.17</c:v>
                </c:pt>
                <c:pt idx="4">
                  <c:v>64.599999999999994</c:v>
                </c:pt>
              </c:numCache>
            </c:numRef>
          </c:val>
          <c:extLst xmlns:c16r2="http://schemas.microsoft.com/office/drawing/2015/06/chart">
            <c:ext xmlns:c16="http://schemas.microsoft.com/office/drawing/2014/chart" uri="{C3380CC4-5D6E-409C-BE32-E72D297353CC}">
              <c16:uniqueId val="{00000000-7573-425C-8FDE-D5DDAA094849}"/>
            </c:ext>
          </c:extLst>
        </c:ser>
        <c:dLbls>
          <c:showLegendKey val="0"/>
          <c:showVal val="0"/>
          <c:showCatName val="0"/>
          <c:showSerName val="0"/>
          <c:showPercent val="0"/>
          <c:showBubbleSize val="0"/>
        </c:dLbls>
        <c:gapWidth val="150"/>
        <c:axId val="198574800"/>
        <c:axId val="19857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83.51</c:v>
                </c:pt>
              </c:numCache>
            </c:numRef>
          </c:val>
          <c:smooth val="0"/>
          <c:extLst xmlns:c16r2="http://schemas.microsoft.com/office/drawing/2015/06/chart">
            <c:ext xmlns:c16="http://schemas.microsoft.com/office/drawing/2014/chart" uri="{C3380CC4-5D6E-409C-BE32-E72D297353CC}">
              <c16:uniqueId val="{00000001-7573-425C-8FDE-D5DDAA094849}"/>
            </c:ext>
          </c:extLst>
        </c:ser>
        <c:dLbls>
          <c:showLegendKey val="0"/>
          <c:showVal val="0"/>
          <c:showCatName val="0"/>
          <c:showSerName val="0"/>
          <c:showPercent val="0"/>
          <c:showBubbleSize val="0"/>
        </c:dLbls>
        <c:marker val="1"/>
        <c:smooth val="0"/>
        <c:axId val="198574800"/>
        <c:axId val="198574408"/>
      </c:lineChart>
      <c:dateAx>
        <c:axId val="198574800"/>
        <c:scaling>
          <c:orientation val="minMax"/>
        </c:scaling>
        <c:delete val="1"/>
        <c:axPos val="b"/>
        <c:numFmt formatCode="ge" sourceLinked="1"/>
        <c:majorTickMark val="none"/>
        <c:minorTickMark val="none"/>
        <c:tickLblPos val="none"/>
        <c:crossAx val="198574408"/>
        <c:crosses val="autoZero"/>
        <c:auto val="1"/>
        <c:lblOffset val="100"/>
        <c:baseTimeUnit val="years"/>
      </c:dateAx>
      <c:valAx>
        <c:axId val="19857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54.69</c:v>
                </c:pt>
                <c:pt idx="1">
                  <c:v>53.81</c:v>
                </c:pt>
                <c:pt idx="2">
                  <c:v>55.56</c:v>
                </c:pt>
                <c:pt idx="3">
                  <c:v>61.2</c:v>
                </c:pt>
                <c:pt idx="4">
                  <c:v>75.69</c:v>
                </c:pt>
              </c:numCache>
            </c:numRef>
          </c:val>
          <c:extLst xmlns:c16r2="http://schemas.microsoft.com/office/drawing/2015/06/chart">
            <c:ext xmlns:c16="http://schemas.microsoft.com/office/drawing/2014/chart" uri="{C3380CC4-5D6E-409C-BE32-E72D297353CC}">
              <c16:uniqueId val="{00000000-E408-4094-9AB5-A1E515E195E9}"/>
            </c:ext>
          </c:extLst>
        </c:ser>
        <c:dLbls>
          <c:showLegendKey val="0"/>
          <c:showVal val="0"/>
          <c:showCatName val="0"/>
          <c:showSerName val="0"/>
          <c:showPercent val="0"/>
          <c:showBubbleSize val="0"/>
        </c:dLbls>
        <c:gapWidth val="150"/>
        <c:axId val="199241464"/>
        <c:axId val="19924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08-4094-9AB5-A1E515E195E9}"/>
            </c:ext>
          </c:extLst>
        </c:ser>
        <c:dLbls>
          <c:showLegendKey val="0"/>
          <c:showVal val="0"/>
          <c:showCatName val="0"/>
          <c:showSerName val="0"/>
          <c:showPercent val="0"/>
          <c:showBubbleSize val="0"/>
        </c:dLbls>
        <c:marker val="1"/>
        <c:smooth val="0"/>
        <c:axId val="199241464"/>
        <c:axId val="199241848"/>
      </c:lineChart>
      <c:dateAx>
        <c:axId val="199241464"/>
        <c:scaling>
          <c:orientation val="minMax"/>
        </c:scaling>
        <c:delete val="1"/>
        <c:axPos val="b"/>
        <c:numFmt formatCode="ge" sourceLinked="1"/>
        <c:majorTickMark val="none"/>
        <c:minorTickMark val="none"/>
        <c:tickLblPos val="none"/>
        <c:crossAx val="199241848"/>
        <c:crosses val="autoZero"/>
        <c:auto val="1"/>
        <c:lblOffset val="100"/>
        <c:baseTimeUnit val="years"/>
      </c:dateAx>
      <c:valAx>
        <c:axId val="19924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4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9B-49C9-BCF5-DA4A116BD942}"/>
            </c:ext>
          </c:extLst>
        </c:ser>
        <c:dLbls>
          <c:showLegendKey val="0"/>
          <c:showVal val="0"/>
          <c:showCatName val="0"/>
          <c:showSerName val="0"/>
          <c:showPercent val="0"/>
          <c:showBubbleSize val="0"/>
        </c:dLbls>
        <c:gapWidth val="150"/>
        <c:axId val="200007304"/>
        <c:axId val="199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9B-49C9-BCF5-DA4A116BD942}"/>
            </c:ext>
          </c:extLst>
        </c:ser>
        <c:dLbls>
          <c:showLegendKey val="0"/>
          <c:showVal val="0"/>
          <c:showCatName val="0"/>
          <c:showSerName val="0"/>
          <c:showPercent val="0"/>
          <c:showBubbleSize val="0"/>
        </c:dLbls>
        <c:marker val="1"/>
        <c:smooth val="0"/>
        <c:axId val="200007304"/>
        <c:axId val="199803072"/>
      </c:lineChart>
      <c:dateAx>
        <c:axId val="200007304"/>
        <c:scaling>
          <c:orientation val="minMax"/>
        </c:scaling>
        <c:delete val="1"/>
        <c:axPos val="b"/>
        <c:numFmt formatCode="ge" sourceLinked="1"/>
        <c:majorTickMark val="none"/>
        <c:minorTickMark val="none"/>
        <c:tickLblPos val="none"/>
        <c:crossAx val="199803072"/>
        <c:crosses val="autoZero"/>
        <c:auto val="1"/>
        <c:lblOffset val="100"/>
        <c:baseTimeUnit val="years"/>
      </c:dateAx>
      <c:valAx>
        <c:axId val="199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65-465F-99E5-94A85FA11F7E}"/>
            </c:ext>
          </c:extLst>
        </c:ser>
        <c:dLbls>
          <c:showLegendKey val="0"/>
          <c:showVal val="0"/>
          <c:showCatName val="0"/>
          <c:showSerName val="0"/>
          <c:showPercent val="0"/>
          <c:showBubbleSize val="0"/>
        </c:dLbls>
        <c:gapWidth val="150"/>
        <c:axId val="199774528"/>
        <c:axId val="19797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65-465F-99E5-94A85FA11F7E}"/>
            </c:ext>
          </c:extLst>
        </c:ser>
        <c:dLbls>
          <c:showLegendKey val="0"/>
          <c:showVal val="0"/>
          <c:showCatName val="0"/>
          <c:showSerName val="0"/>
          <c:showPercent val="0"/>
          <c:showBubbleSize val="0"/>
        </c:dLbls>
        <c:marker val="1"/>
        <c:smooth val="0"/>
        <c:axId val="199774528"/>
        <c:axId val="197976888"/>
      </c:lineChart>
      <c:dateAx>
        <c:axId val="199774528"/>
        <c:scaling>
          <c:orientation val="minMax"/>
        </c:scaling>
        <c:delete val="1"/>
        <c:axPos val="b"/>
        <c:numFmt formatCode="ge" sourceLinked="1"/>
        <c:majorTickMark val="none"/>
        <c:minorTickMark val="none"/>
        <c:tickLblPos val="none"/>
        <c:crossAx val="197976888"/>
        <c:crosses val="autoZero"/>
        <c:auto val="1"/>
        <c:lblOffset val="100"/>
        <c:baseTimeUnit val="years"/>
      </c:dateAx>
      <c:valAx>
        <c:axId val="19797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1E-4D47-82F9-25C649769A5D}"/>
            </c:ext>
          </c:extLst>
        </c:ser>
        <c:dLbls>
          <c:showLegendKey val="0"/>
          <c:showVal val="0"/>
          <c:showCatName val="0"/>
          <c:showSerName val="0"/>
          <c:showPercent val="0"/>
          <c:showBubbleSize val="0"/>
        </c:dLbls>
        <c:gapWidth val="150"/>
        <c:axId val="198572840"/>
        <c:axId val="1985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1E-4D47-82F9-25C649769A5D}"/>
            </c:ext>
          </c:extLst>
        </c:ser>
        <c:dLbls>
          <c:showLegendKey val="0"/>
          <c:showVal val="0"/>
          <c:showCatName val="0"/>
          <c:showSerName val="0"/>
          <c:showPercent val="0"/>
          <c:showBubbleSize val="0"/>
        </c:dLbls>
        <c:marker val="1"/>
        <c:smooth val="0"/>
        <c:axId val="198572840"/>
        <c:axId val="198573232"/>
      </c:lineChart>
      <c:dateAx>
        <c:axId val="198572840"/>
        <c:scaling>
          <c:orientation val="minMax"/>
        </c:scaling>
        <c:delete val="1"/>
        <c:axPos val="b"/>
        <c:numFmt formatCode="ge" sourceLinked="1"/>
        <c:majorTickMark val="none"/>
        <c:minorTickMark val="none"/>
        <c:tickLblPos val="none"/>
        <c:crossAx val="198573232"/>
        <c:crosses val="autoZero"/>
        <c:auto val="1"/>
        <c:lblOffset val="100"/>
        <c:baseTimeUnit val="years"/>
      </c:dateAx>
      <c:valAx>
        <c:axId val="1985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4C-4C66-8A22-1E706A0B23DB}"/>
            </c:ext>
          </c:extLst>
        </c:ser>
        <c:dLbls>
          <c:showLegendKey val="0"/>
          <c:showVal val="0"/>
          <c:showCatName val="0"/>
          <c:showSerName val="0"/>
          <c:showPercent val="0"/>
          <c:showBubbleSize val="0"/>
        </c:dLbls>
        <c:gapWidth val="150"/>
        <c:axId val="199909600"/>
        <c:axId val="19990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4C-4C66-8A22-1E706A0B23DB}"/>
            </c:ext>
          </c:extLst>
        </c:ser>
        <c:dLbls>
          <c:showLegendKey val="0"/>
          <c:showVal val="0"/>
          <c:showCatName val="0"/>
          <c:showSerName val="0"/>
          <c:showPercent val="0"/>
          <c:showBubbleSize val="0"/>
        </c:dLbls>
        <c:marker val="1"/>
        <c:smooth val="0"/>
        <c:axId val="199909600"/>
        <c:axId val="199909992"/>
      </c:lineChart>
      <c:dateAx>
        <c:axId val="199909600"/>
        <c:scaling>
          <c:orientation val="minMax"/>
        </c:scaling>
        <c:delete val="1"/>
        <c:axPos val="b"/>
        <c:numFmt formatCode="ge" sourceLinked="1"/>
        <c:majorTickMark val="none"/>
        <c:minorTickMark val="none"/>
        <c:tickLblPos val="none"/>
        <c:crossAx val="199909992"/>
        <c:crosses val="autoZero"/>
        <c:auto val="1"/>
        <c:lblOffset val="100"/>
        <c:baseTimeUnit val="years"/>
      </c:dateAx>
      <c:valAx>
        <c:axId val="19990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64-4AB5-B409-D78A15CA3556}"/>
            </c:ext>
          </c:extLst>
        </c:ser>
        <c:dLbls>
          <c:showLegendKey val="0"/>
          <c:showVal val="0"/>
          <c:showCatName val="0"/>
          <c:showSerName val="0"/>
          <c:showPercent val="0"/>
          <c:showBubbleSize val="0"/>
        </c:dLbls>
        <c:gapWidth val="150"/>
        <c:axId val="199911168"/>
        <c:axId val="19991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966.33</c:v>
                </c:pt>
              </c:numCache>
            </c:numRef>
          </c:val>
          <c:smooth val="0"/>
          <c:extLst xmlns:c16r2="http://schemas.microsoft.com/office/drawing/2015/06/chart">
            <c:ext xmlns:c16="http://schemas.microsoft.com/office/drawing/2014/chart" uri="{C3380CC4-5D6E-409C-BE32-E72D297353CC}">
              <c16:uniqueId val="{00000001-8C64-4AB5-B409-D78A15CA3556}"/>
            </c:ext>
          </c:extLst>
        </c:ser>
        <c:dLbls>
          <c:showLegendKey val="0"/>
          <c:showVal val="0"/>
          <c:showCatName val="0"/>
          <c:showSerName val="0"/>
          <c:showPercent val="0"/>
          <c:showBubbleSize val="0"/>
        </c:dLbls>
        <c:marker val="1"/>
        <c:smooth val="0"/>
        <c:axId val="199911168"/>
        <c:axId val="199911560"/>
      </c:lineChart>
      <c:dateAx>
        <c:axId val="199911168"/>
        <c:scaling>
          <c:orientation val="minMax"/>
        </c:scaling>
        <c:delete val="1"/>
        <c:axPos val="b"/>
        <c:numFmt formatCode="ge" sourceLinked="1"/>
        <c:majorTickMark val="none"/>
        <c:minorTickMark val="none"/>
        <c:tickLblPos val="none"/>
        <c:crossAx val="199911560"/>
        <c:crosses val="autoZero"/>
        <c:auto val="1"/>
        <c:lblOffset val="100"/>
        <c:baseTimeUnit val="years"/>
      </c:dateAx>
      <c:valAx>
        <c:axId val="19991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31.21</c:v>
                </c:pt>
                <c:pt idx="1">
                  <c:v>30.36</c:v>
                </c:pt>
                <c:pt idx="2">
                  <c:v>30.63</c:v>
                </c:pt>
                <c:pt idx="3">
                  <c:v>35.36</c:v>
                </c:pt>
                <c:pt idx="4">
                  <c:v>48.58</c:v>
                </c:pt>
              </c:numCache>
            </c:numRef>
          </c:val>
          <c:extLst xmlns:c16r2="http://schemas.microsoft.com/office/drawing/2015/06/chart">
            <c:ext xmlns:c16="http://schemas.microsoft.com/office/drawing/2014/chart" uri="{C3380CC4-5D6E-409C-BE32-E72D297353CC}">
              <c16:uniqueId val="{00000000-E96C-4D05-B05A-1E40269E6683}"/>
            </c:ext>
          </c:extLst>
        </c:ser>
        <c:dLbls>
          <c:showLegendKey val="0"/>
          <c:showVal val="0"/>
          <c:showCatName val="0"/>
          <c:showSerName val="0"/>
          <c:showPercent val="0"/>
          <c:showBubbleSize val="0"/>
        </c:dLbls>
        <c:gapWidth val="150"/>
        <c:axId val="200082264"/>
        <c:axId val="2000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81.739999999999995</c:v>
                </c:pt>
              </c:numCache>
            </c:numRef>
          </c:val>
          <c:smooth val="0"/>
          <c:extLst xmlns:c16r2="http://schemas.microsoft.com/office/drawing/2015/06/chart">
            <c:ext xmlns:c16="http://schemas.microsoft.com/office/drawing/2014/chart" uri="{C3380CC4-5D6E-409C-BE32-E72D297353CC}">
              <c16:uniqueId val="{00000001-E96C-4D05-B05A-1E40269E6683}"/>
            </c:ext>
          </c:extLst>
        </c:ser>
        <c:dLbls>
          <c:showLegendKey val="0"/>
          <c:showVal val="0"/>
          <c:showCatName val="0"/>
          <c:showSerName val="0"/>
          <c:showPercent val="0"/>
          <c:showBubbleSize val="0"/>
        </c:dLbls>
        <c:marker val="1"/>
        <c:smooth val="0"/>
        <c:axId val="200082264"/>
        <c:axId val="200082656"/>
      </c:lineChart>
      <c:dateAx>
        <c:axId val="200082264"/>
        <c:scaling>
          <c:orientation val="minMax"/>
        </c:scaling>
        <c:delete val="1"/>
        <c:axPos val="b"/>
        <c:numFmt formatCode="ge" sourceLinked="1"/>
        <c:majorTickMark val="none"/>
        <c:minorTickMark val="none"/>
        <c:tickLblPos val="none"/>
        <c:crossAx val="200082656"/>
        <c:crosses val="autoZero"/>
        <c:auto val="1"/>
        <c:lblOffset val="100"/>
        <c:baseTimeUnit val="years"/>
      </c:dateAx>
      <c:valAx>
        <c:axId val="2000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8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466.99</c:v>
                </c:pt>
                <c:pt idx="1">
                  <c:v>492.55</c:v>
                </c:pt>
                <c:pt idx="2">
                  <c:v>490.18</c:v>
                </c:pt>
                <c:pt idx="3">
                  <c:v>424.93</c:v>
                </c:pt>
                <c:pt idx="4">
                  <c:v>309.20999999999998</c:v>
                </c:pt>
              </c:numCache>
            </c:numRef>
          </c:val>
          <c:extLst xmlns:c16r2="http://schemas.microsoft.com/office/drawing/2015/06/chart">
            <c:ext xmlns:c16="http://schemas.microsoft.com/office/drawing/2014/chart" uri="{C3380CC4-5D6E-409C-BE32-E72D297353CC}">
              <c16:uniqueId val="{00000000-6D5A-4B42-99F1-A8086BC2BA74}"/>
            </c:ext>
          </c:extLst>
        </c:ser>
        <c:dLbls>
          <c:showLegendKey val="0"/>
          <c:showVal val="0"/>
          <c:showCatName val="0"/>
          <c:showSerName val="0"/>
          <c:showPercent val="0"/>
          <c:showBubbleSize val="0"/>
        </c:dLbls>
        <c:gapWidth val="150"/>
        <c:axId val="200083832"/>
        <c:axId val="200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194.31</c:v>
                </c:pt>
              </c:numCache>
            </c:numRef>
          </c:val>
          <c:smooth val="0"/>
          <c:extLst xmlns:c16r2="http://schemas.microsoft.com/office/drawing/2015/06/chart">
            <c:ext xmlns:c16="http://schemas.microsoft.com/office/drawing/2014/chart" uri="{C3380CC4-5D6E-409C-BE32-E72D297353CC}">
              <c16:uniqueId val="{00000001-6D5A-4B42-99F1-A8086BC2BA74}"/>
            </c:ext>
          </c:extLst>
        </c:ser>
        <c:dLbls>
          <c:showLegendKey val="0"/>
          <c:showVal val="0"/>
          <c:showCatName val="0"/>
          <c:showSerName val="0"/>
          <c:showPercent val="0"/>
          <c:showBubbleSize val="0"/>
        </c:dLbls>
        <c:marker val="1"/>
        <c:smooth val="0"/>
        <c:axId val="200083832"/>
        <c:axId val="200084224"/>
      </c:lineChart>
      <c:dateAx>
        <c:axId val="200083832"/>
        <c:scaling>
          <c:orientation val="minMax"/>
        </c:scaling>
        <c:delete val="1"/>
        <c:axPos val="b"/>
        <c:numFmt formatCode="ge" sourceLinked="1"/>
        <c:majorTickMark val="none"/>
        <c:minorTickMark val="none"/>
        <c:tickLblPos val="none"/>
        <c:crossAx val="200084224"/>
        <c:crosses val="autoZero"/>
        <c:auto val="1"/>
        <c:lblOffset val="100"/>
        <c:baseTimeUnit val="years"/>
      </c:dateAx>
      <c:valAx>
        <c:axId val="200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みなべ町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13035</v>
      </c>
      <c r="AM8" s="66"/>
      <c r="AN8" s="66"/>
      <c r="AO8" s="66"/>
      <c r="AP8" s="66"/>
      <c r="AQ8" s="66"/>
      <c r="AR8" s="66"/>
      <c r="AS8" s="66"/>
      <c r="AT8" s="65">
        <f>データ!T6</f>
        <v>120.28</v>
      </c>
      <c r="AU8" s="65"/>
      <c r="AV8" s="65"/>
      <c r="AW8" s="65"/>
      <c r="AX8" s="65"/>
      <c r="AY8" s="65"/>
      <c r="AZ8" s="65"/>
      <c r="BA8" s="65"/>
      <c r="BB8" s="65">
        <f>データ!U6</f>
        <v>108.37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56.68</v>
      </c>
      <c r="Q10" s="65"/>
      <c r="R10" s="65"/>
      <c r="S10" s="65"/>
      <c r="T10" s="65"/>
      <c r="U10" s="65"/>
      <c r="V10" s="65"/>
      <c r="W10" s="65">
        <f>データ!Q6</f>
        <v>83.24</v>
      </c>
      <c r="X10" s="65"/>
      <c r="Y10" s="65"/>
      <c r="Z10" s="65"/>
      <c r="AA10" s="65"/>
      <c r="AB10" s="65"/>
      <c r="AC10" s="65"/>
      <c r="AD10" s="66">
        <f>データ!R6</f>
        <v>2700</v>
      </c>
      <c r="AE10" s="66"/>
      <c r="AF10" s="66"/>
      <c r="AG10" s="66"/>
      <c r="AH10" s="66"/>
      <c r="AI10" s="66"/>
      <c r="AJ10" s="66"/>
      <c r="AK10" s="2"/>
      <c r="AL10" s="66">
        <f>データ!V6</f>
        <v>7323</v>
      </c>
      <c r="AM10" s="66"/>
      <c r="AN10" s="66"/>
      <c r="AO10" s="66"/>
      <c r="AP10" s="66"/>
      <c r="AQ10" s="66"/>
      <c r="AR10" s="66"/>
      <c r="AS10" s="66"/>
      <c r="AT10" s="65">
        <f>データ!W6</f>
        <v>2.08</v>
      </c>
      <c r="AU10" s="65"/>
      <c r="AV10" s="65"/>
      <c r="AW10" s="65"/>
      <c r="AX10" s="65"/>
      <c r="AY10" s="65"/>
      <c r="AZ10" s="65"/>
      <c r="BA10" s="65"/>
      <c r="BB10" s="65">
        <f>データ!X6</f>
        <v>3520.67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qcWALnDhkMTMq8aJfTAE1ajaDS+b7WuUf8zN/BzOyjSCR4XZ/1wp0gzjCCwJfvi1f7/PXGyyb5L/mx+zlGY8w==" saltValue="i1eAH3S6J/gqIOjXrJcM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303917</v>
      </c>
      <c r="D6" s="32">
        <f t="shared" si="3"/>
        <v>47</v>
      </c>
      <c r="E6" s="32">
        <f t="shared" si="3"/>
        <v>17</v>
      </c>
      <c r="F6" s="32">
        <f t="shared" si="3"/>
        <v>1</v>
      </c>
      <c r="G6" s="32">
        <f t="shared" si="3"/>
        <v>0</v>
      </c>
      <c r="H6" s="32" t="str">
        <f t="shared" si="3"/>
        <v>和歌山県　みなべ町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56.68</v>
      </c>
      <c r="Q6" s="33">
        <f t="shared" si="3"/>
        <v>83.24</v>
      </c>
      <c r="R6" s="33">
        <f t="shared" si="3"/>
        <v>2700</v>
      </c>
      <c r="S6" s="33">
        <f t="shared" si="3"/>
        <v>13035</v>
      </c>
      <c r="T6" s="33">
        <f t="shared" si="3"/>
        <v>120.28</v>
      </c>
      <c r="U6" s="33">
        <f t="shared" si="3"/>
        <v>108.37</v>
      </c>
      <c r="V6" s="33">
        <f t="shared" si="3"/>
        <v>7323</v>
      </c>
      <c r="W6" s="33">
        <f t="shared" si="3"/>
        <v>2.08</v>
      </c>
      <c r="X6" s="33">
        <f t="shared" si="3"/>
        <v>3520.67</v>
      </c>
      <c r="Y6" s="34">
        <f>IF(Y7="",NA(),Y7)</f>
        <v>54.69</v>
      </c>
      <c r="Z6" s="34">
        <f t="shared" ref="Z6:AH6" si="4">IF(Z7="",NA(),Z7)</f>
        <v>53.81</v>
      </c>
      <c r="AA6" s="34">
        <f t="shared" si="4"/>
        <v>55.56</v>
      </c>
      <c r="AB6" s="34">
        <f t="shared" si="4"/>
        <v>61.2</v>
      </c>
      <c r="AC6" s="34">
        <f t="shared" si="4"/>
        <v>75.69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966.33</v>
      </c>
      <c r="BP6" s="33" t="str">
        <f>IF(BP7="","",IF(BP7="-","【-】","【"&amp;SUBSTITUTE(TEXT(BP7,"#,##0.00"),"-","△")&amp;"】"))</f>
        <v>【707.33】</v>
      </c>
      <c r="BQ6" s="34">
        <f>IF(BQ7="",NA(),BQ7)</f>
        <v>31.21</v>
      </c>
      <c r="BR6" s="34">
        <f t="shared" ref="BR6:BZ6" si="8">IF(BR7="",NA(),BR7)</f>
        <v>30.36</v>
      </c>
      <c r="BS6" s="34">
        <f t="shared" si="8"/>
        <v>30.63</v>
      </c>
      <c r="BT6" s="34">
        <f t="shared" si="8"/>
        <v>35.36</v>
      </c>
      <c r="BU6" s="34">
        <f t="shared" si="8"/>
        <v>48.58</v>
      </c>
      <c r="BV6" s="34">
        <f t="shared" si="8"/>
        <v>57.33</v>
      </c>
      <c r="BW6" s="34">
        <f t="shared" si="8"/>
        <v>60.78</v>
      </c>
      <c r="BX6" s="34">
        <f t="shared" si="8"/>
        <v>60.17</v>
      </c>
      <c r="BY6" s="34">
        <f t="shared" si="8"/>
        <v>65.569999999999993</v>
      </c>
      <c r="BZ6" s="34">
        <f t="shared" si="8"/>
        <v>81.739999999999995</v>
      </c>
      <c r="CA6" s="33" t="str">
        <f>IF(CA7="","",IF(CA7="-","【-】","【"&amp;SUBSTITUTE(TEXT(CA7,"#,##0.00"),"-","△")&amp;"】"))</f>
        <v>【101.26】</v>
      </c>
      <c r="CB6" s="34">
        <f>IF(CB7="",NA(),CB7)</f>
        <v>466.99</v>
      </c>
      <c r="CC6" s="34">
        <f t="shared" ref="CC6:CK6" si="9">IF(CC7="",NA(),CC7)</f>
        <v>492.55</v>
      </c>
      <c r="CD6" s="34">
        <f t="shared" si="9"/>
        <v>490.18</v>
      </c>
      <c r="CE6" s="34">
        <f t="shared" si="9"/>
        <v>424.93</v>
      </c>
      <c r="CF6" s="34">
        <f t="shared" si="9"/>
        <v>309.20999999999998</v>
      </c>
      <c r="CG6" s="34">
        <f t="shared" si="9"/>
        <v>284.52999999999997</v>
      </c>
      <c r="CH6" s="34">
        <f t="shared" si="9"/>
        <v>276.26</v>
      </c>
      <c r="CI6" s="34">
        <f t="shared" si="9"/>
        <v>281.52999999999997</v>
      </c>
      <c r="CJ6" s="34">
        <f t="shared" si="9"/>
        <v>263.04000000000002</v>
      </c>
      <c r="CK6" s="34">
        <f t="shared" si="9"/>
        <v>194.31</v>
      </c>
      <c r="CL6" s="33" t="str">
        <f>IF(CL7="","",IF(CL7="-","【-】","【"&amp;SUBSTITUTE(TEXT(CL7,"#,##0.00"),"-","△")&amp;"】"))</f>
        <v>【136.39】</v>
      </c>
      <c r="CM6" s="34">
        <f>IF(CM7="",NA(),CM7)</f>
        <v>41.64</v>
      </c>
      <c r="CN6" s="34">
        <f t="shared" ref="CN6:CV6" si="10">IF(CN7="",NA(),CN7)</f>
        <v>43.28</v>
      </c>
      <c r="CO6" s="34">
        <f t="shared" si="10"/>
        <v>20.92</v>
      </c>
      <c r="CP6" s="34">
        <f t="shared" si="10"/>
        <v>22.51</v>
      </c>
      <c r="CQ6" s="34">
        <f t="shared" si="10"/>
        <v>26.3</v>
      </c>
      <c r="CR6" s="34">
        <f t="shared" si="10"/>
        <v>39.92</v>
      </c>
      <c r="CS6" s="34">
        <f t="shared" si="10"/>
        <v>41.63</v>
      </c>
      <c r="CT6" s="34">
        <f t="shared" si="10"/>
        <v>44.89</v>
      </c>
      <c r="CU6" s="34">
        <f t="shared" si="10"/>
        <v>40.75</v>
      </c>
      <c r="CV6" s="34">
        <f t="shared" si="10"/>
        <v>53.5</v>
      </c>
      <c r="CW6" s="33" t="str">
        <f>IF(CW7="","",IF(CW7="-","【-】","【"&amp;SUBSTITUTE(TEXT(CW7,"#,##0.00"),"-","△")&amp;"】"))</f>
        <v>【60.13】</v>
      </c>
      <c r="CX6" s="34">
        <f>IF(CX7="",NA(),CX7)</f>
        <v>57.47</v>
      </c>
      <c r="CY6" s="34">
        <f t="shared" ref="CY6:DG6" si="11">IF(CY7="",NA(),CY7)</f>
        <v>62.45</v>
      </c>
      <c r="CZ6" s="34">
        <f t="shared" si="11"/>
        <v>61.75</v>
      </c>
      <c r="DA6" s="34">
        <f t="shared" si="11"/>
        <v>63.17</v>
      </c>
      <c r="DB6" s="34">
        <f t="shared" si="11"/>
        <v>64.599999999999994</v>
      </c>
      <c r="DC6" s="34">
        <f t="shared" si="11"/>
        <v>65.86</v>
      </c>
      <c r="DD6" s="34">
        <f t="shared" si="11"/>
        <v>66.33</v>
      </c>
      <c r="DE6" s="34">
        <f t="shared" si="11"/>
        <v>64.89</v>
      </c>
      <c r="DF6" s="34">
        <f t="shared" si="11"/>
        <v>64.97</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0.16</v>
      </c>
      <c r="EO6" s="33" t="str">
        <f>IF(EO7="","",IF(EO7="-","【-】","【"&amp;SUBSTITUTE(TEXT(EO7,"#,##0.00"),"-","△")&amp;"】"))</f>
        <v>【0.23】</v>
      </c>
    </row>
    <row r="7" spans="1:145" s="35" customFormat="1" x14ac:dyDescent="0.15">
      <c r="A7" s="27"/>
      <c r="B7" s="36">
        <v>2017</v>
      </c>
      <c r="C7" s="36">
        <v>303917</v>
      </c>
      <c r="D7" s="36">
        <v>47</v>
      </c>
      <c r="E7" s="36">
        <v>17</v>
      </c>
      <c r="F7" s="36">
        <v>1</v>
      </c>
      <c r="G7" s="36">
        <v>0</v>
      </c>
      <c r="H7" s="36" t="s">
        <v>109</v>
      </c>
      <c r="I7" s="36" t="s">
        <v>110</v>
      </c>
      <c r="J7" s="36" t="s">
        <v>111</v>
      </c>
      <c r="K7" s="36" t="s">
        <v>112</v>
      </c>
      <c r="L7" s="36" t="s">
        <v>113</v>
      </c>
      <c r="M7" s="36" t="s">
        <v>114</v>
      </c>
      <c r="N7" s="37" t="s">
        <v>115</v>
      </c>
      <c r="O7" s="37" t="s">
        <v>116</v>
      </c>
      <c r="P7" s="37">
        <v>56.68</v>
      </c>
      <c r="Q7" s="37">
        <v>83.24</v>
      </c>
      <c r="R7" s="37">
        <v>2700</v>
      </c>
      <c r="S7" s="37">
        <v>13035</v>
      </c>
      <c r="T7" s="37">
        <v>120.28</v>
      </c>
      <c r="U7" s="37">
        <v>108.37</v>
      </c>
      <c r="V7" s="37">
        <v>7323</v>
      </c>
      <c r="W7" s="37">
        <v>2.08</v>
      </c>
      <c r="X7" s="37">
        <v>3520.67</v>
      </c>
      <c r="Y7" s="37">
        <v>54.69</v>
      </c>
      <c r="Z7" s="37">
        <v>53.81</v>
      </c>
      <c r="AA7" s="37">
        <v>55.56</v>
      </c>
      <c r="AB7" s="37">
        <v>61.2</v>
      </c>
      <c r="AC7" s="37">
        <v>75.69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966.33</v>
      </c>
      <c r="BP7" s="37">
        <v>707.33</v>
      </c>
      <c r="BQ7" s="37">
        <v>31.21</v>
      </c>
      <c r="BR7" s="37">
        <v>30.36</v>
      </c>
      <c r="BS7" s="37">
        <v>30.63</v>
      </c>
      <c r="BT7" s="37">
        <v>35.36</v>
      </c>
      <c r="BU7" s="37">
        <v>48.58</v>
      </c>
      <c r="BV7" s="37">
        <v>57.33</v>
      </c>
      <c r="BW7" s="37">
        <v>60.78</v>
      </c>
      <c r="BX7" s="37">
        <v>60.17</v>
      </c>
      <c r="BY7" s="37">
        <v>65.569999999999993</v>
      </c>
      <c r="BZ7" s="37">
        <v>81.739999999999995</v>
      </c>
      <c r="CA7" s="37">
        <v>101.26</v>
      </c>
      <c r="CB7" s="37">
        <v>466.99</v>
      </c>
      <c r="CC7" s="37">
        <v>492.55</v>
      </c>
      <c r="CD7" s="37">
        <v>490.18</v>
      </c>
      <c r="CE7" s="37">
        <v>424.93</v>
      </c>
      <c r="CF7" s="37">
        <v>309.20999999999998</v>
      </c>
      <c r="CG7" s="37">
        <v>284.52999999999997</v>
      </c>
      <c r="CH7" s="37">
        <v>276.26</v>
      </c>
      <c r="CI7" s="37">
        <v>281.52999999999997</v>
      </c>
      <c r="CJ7" s="37">
        <v>263.04000000000002</v>
      </c>
      <c r="CK7" s="37">
        <v>194.31</v>
      </c>
      <c r="CL7" s="37">
        <v>136.38999999999999</v>
      </c>
      <c r="CM7" s="37">
        <v>41.64</v>
      </c>
      <c r="CN7" s="37">
        <v>43.28</v>
      </c>
      <c r="CO7" s="37">
        <v>20.92</v>
      </c>
      <c r="CP7" s="37">
        <v>22.51</v>
      </c>
      <c r="CQ7" s="37">
        <v>26.3</v>
      </c>
      <c r="CR7" s="37">
        <v>39.92</v>
      </c>
      <c r="CS7" s="37">
        <v>41.63</v>
      </c>
      <c r="CT7" s="37">
        <v>44.89</v>
      </c>
      <c r="CU7" s="37">
        <v>40.75</v>
      </c>
      <c r="CV7" s="37">
        <v>53.5</v>
      </c>
      <c r="CW7" s="37">
        <v>60.13</v>
      </c>
      <c r="CX7" s="37">
        <v>57.47</v>
      </c>
      <c r="CY7" s="37">
        <v>62.45</v>
      </c>
      <c r="CZ7" s="37">
        <v>61.75</v>
      </c>
      <c r="DA7" s="37">
        <v>63.17</v>
      </c>
      <c r="DB7" s="37">
        <v>64.599999999999994</v>
      </c>
      <c r="DC7" s="37">
        <v>65.86</v>
      </c>
      <c r="DD7" s="37">
        <v>66.33</v>
      </c>
      <c r="DE7" s="37">
        <v>64.89</v>
      </c>
      <c r="DF7" s="37">
        <v>64.97</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2019-03-01T04:24:12Z</cp:lastPrinted>
  <dcterms:created xsi:type="dcterms:W3CDTF">2018-12-03T09:06:35Z</dcterms:created>
  <dcterms:modified xsi:type="dcterms:W3CDTF">2019-03-01T04:24:21Z</dcterms:modified>
  <cp:category/>
</cp:coreProperties>
</file>