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data\上下水道課\中西秀次\公共下水道調査依頼関係\経営比較分析表\３０\"/>
    </mc:Choice>
  </mc:AlternateContent>
  <workbookProtection workbookAlgorithmName="SHA-512" workbookHashValue="WlcjDAo7Bt6FfsvmbSzRjY6k74bKXlT5EblAqdSCy3FrMXPkmTrKVFBNbysKxrU3Z2FAwHfjs0PQlf/S7J4dQA==" workbookSaltValue="VUbXnNgEIx2OZ9roUkwwa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<sst xmlns="http://schemas.openxmlformats.org/spreadsheetml/2006/main" count="240" uniqueCount="124">
  <si>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</si>
  <si>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</si>
  <si>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</si>
  <si>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</si>
  <si>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</si>
  <si>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</si>
  <si>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</si>
  <si>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</si>
  <si>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</si>
  <si>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</si>
  <si>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</si>
  <si>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</si>
  <si>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</si>
  <si>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</si>
  <si>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</si>
  <si>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</si>
  <si>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</si>
  <si>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</si>
  <si>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</si>
  <si>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</si>
  <si>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</si>
  <si>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</si>
  <si>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</si>
  <si>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</si>
  <si>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</si>
  <si>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</si>
  <si>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</si>
  <si>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</si>
  <si>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</si>
  <si>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</si>
  <si>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</si>
  <si>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</si>
  <si>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</si>
  <si>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</si>
  <si>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</si>
  <si>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</si>
  <si>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</si>
  <si>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</si>
  <si>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</si>
  <si>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</si>
  <si>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</si>
  <si>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</si>
  <si>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</si>
  <si>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</si>
  <si>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</si>
  <si>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</si>
  <si>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</si>
  <si>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</si>
  <si>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</si>
  <si>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</si>
  <si>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</si>
  <si>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</si>
  <si>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</si>
  <si>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</si>
  <si>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</si>
  <si>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</si>
  <si>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</si>
  <si>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</si>
  <si>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</si>
  <si>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</si>
  <si>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</si>
  <si>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</si>
  <si>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</si>
  <si>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</si>
  <si>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</si>
  <si>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</si>
  <si>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</si>
  <si>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</si>
  <si>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</si>
  <si>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</si>
  <si>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</si>
  <si>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</si>
  <si>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</si>
  <si>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</si>
  <si>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</si>
  <si>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</si>
  <si>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</si>
  <si>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</si>
  <si>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</si>
  <si>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</si>
  <si>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</si>
  <si>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</si>
  <si>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</si>
  <si>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</si>
  <si>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</si>
  <si>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</si>
  <si>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</si>
  <si>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</si>
  <si>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</si>
  <si>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</si>
  <si>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</si>
  <si>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</si>
  <si>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</si>
  <si>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</si>
  <si>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</si>
  <si>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</si>
  <si>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</si>
  <si>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</si>
  <si>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</si>
  <si>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</si>
  <si>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</si>
  <si>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</si>
  <si>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</si>
  <si>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</si>
  <si>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</si>
  <si>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</si>
  <si>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</si>
  <si>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</si>
  <si>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美浜町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</si>
  <si>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</si>
  <si>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</si>
  <si>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</si>
  <si>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</si>
  <si>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</si>
  <si>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</si>
  <si>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</si>
  <si>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</si>
  <si>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</si>
  <si>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</si>
  <si>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</si>
  <si>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</si>
  <si>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ア　収益的収支率が１００％に達していないが、資本的収支のうち支出の施設整備に係る地方債償還金のみを計上しているからである。
イ　収益的収支率が増加しているのは、和田処理場改築の更新が完了したためである。企業債残高は減少しているが将来増加する傾向であると考える。
ウ　施設利用率及び水洗化率は類似団体平均を上回る高水準で安定しているので施設の規模は適切である。
エ　汚水処理原価及び経費回収率は類似団体平均値より良好である。これは、公共下水道、農業集落排水、浄化槽の汚水処理方法の使い分けがうまくいっているためである。
オ　総じて類似団体平均と比べて良好である。</t>
    <rPh sb="2" eb="5">
      <t>シュウエキテキ</t>
    </rPh>
    <rPh sb="5" eb="8">
      <t>シュウシリツ</t>
    </rPh>
    <rPh sb="14" eb="15">
      <t>タッ</t>
    </rPh>
    <rPh sb="22" eb="25">
      <t>シホンテキ</t>
    </rPh>
    <rPh sb="25" eb="27">
      <t>シュウシ</t>
    </rPh>
    <rPh sb="30" eb="32">
      <t>シシュツ</t>
    </rPh>
    <rPh sb="33" eb="35">
      <t>シセツ</t>
    </rPh>
    <rPh sb="35" eb="37">
      <t>セイビ</t>
    </rPh>
    <rPh sb="38" eb="39">
      <t>カカ</t>
    </rPh>
    <rPh sb="40" eb="43">
      <t>チホウサイ</t>
    </rPh>
    <rPh sb="43" eb="46">
      <t>ショウカンキン</t>
    </rPh>
    <rPh sb="49" eb="51">
      <t>ケイジョウ</t>
    </rPh>
    <rPh sb="64" eb="67">
      <t>シュウエキテキ</t>
    </rPh>
    <rPh sb="67" eb="70">
      <t>シュウシリツ</t>
    </rPh>
    <rPh sb="71" eb="73">
      <t>ゾウカ</t>
    </rPh>
    <rPh sb="80" eb="82">
      <t>ワダ</t>
    </rPh>
    <rPh sb="82" eb="85">
      <t>ショリジョウ</t>
    </rPh>
    <rPh sb="85" eb="87">
      <t>カイチク</t>
    </rPh>
    <rPh sb="88" eb="90">
      <t>コウシン</t>
    </rPh>
    <rPh sb="91" eb="93">
      <t>カンリョウ</t>
    </rPh>
    <rPh sb="101" eb="104">
      <t>キギョウサイ</t>
    </rPh>
    <rPh sb="104" eb="106">
      <t>ザンダカ</t>
    </rPh>
    <rPh sb="107" eb="109">
      <t>ゲンショウ</t>
    </rPh>
    <rPh sb="114" eb="116">
      <t>ショウライ</t>
    </rPh>
    <rPh sb="116" eb="118">
      <t>ゾウカ</t>
    </rPh>
    <rPh sb="120" eb="122">
      <t>ケイコウ</t>
    </rPh>
    <rPh sb="126" eb="127">
      <t>カンガ</t>
    </rPh>
    <rPh sb="133" eb="135">
      <t>シセツ</t>
    </rPh>
    <rPh sb="135" eb="138">
      <t>リヨウリツ</t>
    </rPh>
    <rPh sb="138" eb="139">
      <t>オヨ</t>
    </rPh>
    <rPh sb="140" eb="143">
      <t>スイセンカ</t>
    </rPh>
    <rPh sb="143" eb="144">
      <t>リツ</t>
    </rPh>
    <rPh sb="145" eb="147">
      <t>ルイイ</t>
    </rPh>
    <rPh sb="147" eb="149">
      <t>ダンタイ</t>
    </rPh>
    <rPh sb="149" eb="151">
      <t>ヘイキン</t>
    </rPh>
    <rPh sb="152" eb="154">
      <t>ウワマワ</t>
    </rPh>
    <rPh sb="155" eb="158">
      <t>コウスイジュン</t>
    </rPh>
    <rPh sb="159" eb="161">
      <t>アンテイ</t>
    </rPh>
    <rPh sb="167" eb="169">
      <t>シセツ</t>
    </rPh>
    <rPh sb="170" eb="172">
      <t>キボ</t>
    </rPh>
    <rPh sb="173" eb="175">
      <t>テキセツ</t>
    </rPh>
    <rPh sb="182" eb="184">
      <t>オスイ</t>
    </rPh>
    <rPh sb="184" eb="186">
      <t>ショリ</t>
    </rPh>
    <rPh sb="186" eb="188">
      <t>ゲンカ</t>
    </rPh>
    <rPh sb="188" eb="189">
      <t>オヨ</t>
    </rPh>
    <rPh sb="190" eb="192">
      <t>ケイヒ</t>
    </rPh>
    <rPh sb="192" eb="195">
      <t>カイシュウリツ</t>
    </rPh>
    <rPh sb="196" eb="197">
      <t>ルイ</t>
    </rPh>
    <rPh sb="197" eb="198">
      <t>ニ</t>
    </rPh>
    <rPh sb="198" eb="200">
      <t>ダンタイ</t>
    </rPh>
    <rPh sb="200" eb="202">
      <t>ヘイキン</t>
    </rPh>
    <rPh sb="202" eb="203">
      <t>アタイ</t>
    </rPh>
    <rPh sb="205" eb="207">
      <t>リョウコウ</t>
    </rPh>
    <rPh sb="215" eb="217">
      <t>コウキョウ</t>
    </rPh>
    <rPh sb="217" eb="220">
      <t>ゲスイドウ</t>
    </rPh>
    <rPh sb="221" eb="223">
      <t>ノウギョウ</t>
    </rPh>
    <rPh sb="223" eb="225">
      <t>シュウラク</t>
    </rPh>
    <rPh sb="225" eb="227">
      <t>ハイスイ</t>
    </rPh>
    <rPh sb="228" eb="231">
      <t>ジョウカソウ</t>
    </rPh>
    <rPh sb="232" eb="234">
      <t>オスイ</t>
    </rPh>
    <rPh sb="234" eb="236">
      <t>ショリ</t>
    </rPh>
    <rPh sb="236" eb="238">
      <t>ホウホウ</t>
    </rPh>
    <rPh sb="239" eb="240">
      <t>ツカ</t>
    </rPh>
    <rPh sb="241" eb="242">
      <t>ワ</t>
    </rPh>
    <rPh sb="261" eb="262">
      <t>ソウ</t>
    </rPh>
    <rPh sb="264" eb="266">
      <t>ルイイ</t>
    </rPh>
    <rPh sb="266" eb="268">
      <t>ダンタイ</t>
    </rPh>
    <rPh sb="268" eb="270">
      <t>ヘイキン</t>
    </rPh>
    <rPh sb="271" eb="272">
      <t>クラ</t>
    </rPh>
    <rPh sb="274" eb="276">
      <t>リョウコウ</t>
    </rPh>
    <phoneticPr fontId="4"/>
  </si>
  <si>
    <t>・和田処理場は平成２年に供用開始以来、硫化水素による機能の低下で、平成２５年度に機能強化対策として当施設の改築更新工事の設計、平成２６、２７年度に工事及び工事監理を実施し、平成２８年度に機能調整工事を実施した。
・入山・上田井処理場は平成８年に供用開始以来、約２２年が経過し、施設内及び各中継ポンプ機器の故障等が発生する場合もあるが、日頃の施設管理の中で細かいメンテナンスに力を入れ、また、各機器の耐用年数等を考慮し、オーバーホールや取替をして対応している。</t>
    <rPh sb="1" eb="3">
      <t>ワダ</t>
    </rPh>
    <rPh sb="3" eb="6">
      <t>ショリジョウ</t>
    </rPh>
    <rPh sb="7" eb="9">
      <t>ヘイセイ</t>
    </rPh>
    <rPh sb="10" eb="11">
      <t>ネン</t>
    </rPh>
    <rPh sb="12" eb="14">
      <t>キョウヨウ</t>
    </rPh>
    <rPh sb="14" eb="16">
      <t>カイシ</t>
    </rPh>
    <rPh sb="16" eb="18">
      <t>イライ</t>
    </rPh>
    <rPh sb="19" eb="21">
      <t>リュウカ</t>
    </rPh>
    <rPh sb="21" eb="23">
      <t>スイソ</t>
    </rPh>
    <rPh sb="26" eb="28">
      <t>キノウ</t>
    </rPh>
    <rPh sb="29" eb="31">
      <t>テイカ</t>
    </rPh>
    <rPh sb="33" eb="35">
      <t>ヘイセイ</t>
    </rPh>
    <rPh sb="37" eb="39">
      <t>ネンド</t>
    </rPh>
    <rPh sb="40" eb="42">
      <t>キノウ</t>
    </rPh>
    <rPh sb="42" eb="44">
      <t>キョウカ</t>
    </rPh>
    <rPh sb="44" eb="46">
      <t>タイサク</t>
    </rPh>
    <rPh sb="49" eb="50">
      <t>トウ</t>
    </rPh>
    <rPh sb="50" eb="52">
      <t>シセツ</t>
    </rPh>
    <rPh sb="53" eb="55">
      <t>カイチク</t>
    </rPh>
    <rPh sb="55" eb="57">
      <t>コウシン</t>
    </rPh>
    <rPh sb="57" eb="59">
      <t>コウジ</t>
    </rPh>
    <rPh sb="60" eb="62">
      <t>セッケイ</t>
    </rPh>
    <rPh sb="63" eb="65">
      <t>ヘイセイ</t>
    </rPh>
    <rPh sb="70" eb="72">
      <t>ネンド</t>
    </rPh>
    <rPh sb="73" eb="75">
      <t>コウジ</t>
    </rPh>
    <rPh sb="75" eb="76">
      <t>オヨ</t>
    </rPh>
    <rPh sb="77" eb="79">
      <t>コウジ</t>
    </rPh>
    <rPh sb="79" eb="81">
      <t>カンリ</t>
    </rPh>
    <rPh sb="82" eb="84">
      <t>ジッシ</t>
    </rPh>
    <rPh sb="86" eb="88">
      <t>ヘイセイ</t>
    </rPh>
    <rPh sb="90" eb="92">
      <t>ネンド</t>
    </rPh>
    <rPh sb="93" eb="95">
      <t>キノウ</t>
    </rPh>
    <rPh sb="95" eb="97">
      <t>チョウセイ</t>
    </rPh>
    <rPh sb="97" eb="99">
      <t>コウジ</t>
    </rPh>
    <rPh sb="100" eb="102">
      <t>ジッシ</t>
    </rPh>
    <rPh sb="107" eb="108">
      <t>ニュウ</t>
    </rPh>
    <rPh sb="108" eb="109">
      <t>ヤマ</t>
    </rPh>
    <rPh sb="110" eb="111">
      <t>カミ</t>
    </rPh>
    <rPh sb="111" eb="113">
      <t>タイ</t>
    </rPh>
    <rPh sb="113" eb="116">
      <t>ショリジョウ</t>
    </rPh>
    <rPh sb="117" eb="119">
      <t>ヘイセイ</t>
    </rPh>
    <rPh sb="120" eb="121">
      <t>ネン</t>
    </rPh>
    <rPh sb="122" eb="124">
      <t>キョウヨウ</t>
    </rPh>
    <rPh sb="124" eb="126">
      <t>カイシ</t>
    </rPh>
    <rPh sb="126" eb="128">
      <t>イライ</t>
    </rPh>
    <rPh sb="129" eb="130">
      <t>ヤク</t>
    </rPh>
    <rPh sb="132" eb="133">
      <t>ネン</t>
    </rPh>
    <rPh sb="134" eb="136">
      <t>ケイカ</t>
    </rPh>
    <rPh sb="138" eb="141">
      <t>シセツナイ</t>
    </rPh>
    <rPh sb="141" eb="142">
      <t>オヨ</t>
    </rPh>
    <rPh sb="143" eb="144">
      <t>カク</t>
    </rPh>
    <rPh sb="144" eb="146">
      <t>チュウケイ</t>
    </rPh>
    <rPh sb="149" eb="151">
      <t>キキ</t>
    </rPh>
    <rPh sb="152" eb="154">
      <t>コショウ</t>
    </rPh>
    <rPh sb="154" eb="155">
      <t>トウ</t>
    </rPh>
    <rPh sb="156" eb="158">
      <t>ハッセイ</t>
    </rPh>
    <rPh sb="160" eb="162">
      <t>バアイ</t>
    </rPh>
    <rPh sb="167" eb="169">
      <t>ヒゴロ</t>
    </rPh>
    <rPh sb="170" eb="172">
      <t>シセツ</t>
    </rPh>
    <rPh sb="172" eb="174">
      <t>カンリ</t>
    </rPh>
    <rPh sb="175" eb="176">
      <t>ナカ</t>
    </rPh>
    <rPh sb="177" eb="178">
      <t>コマ</t>
    </rPh>
    <rPh sb="187" eb="188">
      <t>チカラ</t>
    </rPh>
    <rPh sb="189" eb="190">
      <t>イ</t>
    </rPh>
    <rPh sb="195" eb="196">
      <t>カク</t>
    </rPh>
    <rPh sb="196" eb="198">
      <t>キキ</t>
    </rPh>
    <rPh sb="199" eb="201">
      <t>タイヨウ</t>
    </rPh>
    <rPh sb="201" eb="203">
      <t>ネンスウ</t>
    </rPh>
    <rPh sb="203" eb="204">
      <t>トウ</t>
    </rPh>
    <rPh sb="205" eb="207">
      <t>コウリョ</t>
    </rPh>
    <rPh sb="217" eb="219">
      <t>トリカエ</t>
    </rPh>
    <rPh sb="222" eb="224">
      <t>タイオウ</t>
    </rPh>
    <phoneticPr fontId="4"/>
  </si>
  <si>
    <t>ア　今後とも適切な規模サービスを提供していけるよう整備の規模を維持したい。
イ　今後は業務の効率化に努めることにより汚水処理原価を抑えるとともに、経営努力をして経費回収率を更に改善していきたい。また、一般会計繰入金と使用料金をバランス良く財源とし企業債残高を減らしていく。
ウ　これらの取組を通じて経営基盤を維持し管路の更新や次の施設整備に備えたい。</t>
    <rPh sb="2" eb="4">
      <t>コンゴ</t>
    </rPh>
    <rPh sb="6" eb="8">
      <t>テキセツ</t>
    </rPh>
    <rPh sb="9" eb="11">
      <t>キボ</t>
    </rPh>
    <rPh sb="16" eb="18">
      <t>テイキョウ</t>
    </rPh>
    <rPh sb="25" eb="27">
      <t>セイビ</t>
    </rPh>
    <rPh sb="28" eb="30">
      <t>キボ</t>
    </rPh>
    <rPh sb="31" eb="33">
      <t>イジ</t>
    </rPh>
    <rPh sb="50" eb="51">
      <t>ツト</t>
    </rPh>
    <rPh sb="58" eb="60">
      <t>オスイ</t>
    </rPh>
    <rPh sb="60" eb="62">
      <t>ショリ</t>
    </rPh>
    <rPh sb="62" eb="64">
      <t>ゲンカ</t>
    </rPh>
    <rPh sb="65" eb="66">
      <t>オサ</t>
    </rPh>
    <rPh sb="73" eb="75">
      <t>ケイエイ</t>
    </rPh>
    <rPh sb="75" eb="77">
      <t>ドリョク</t>
    </rPh>
    <rPh sb="80" eb="82">
      <t>ケイヒ</t>
    </rPh>
    <rPh sb="82" eb="85">
      <t>カイシュウリツ</t>
    </rPh>
    <rPh sb="86" eb="87">
      <t>サラ</t>
    </rPh>
    <rPh sb="88" eb="90">
      <t>カイゼン</t>
    </rPh>
    <rPh sb="100" eb="102">
      <t>イッパン</t>
    </rPh>
    <rPh sb="102" eb="104">
      <t>カイケイ</t>
    </rPh>
    <rPh sb="104" eb="107">
      <t>クリイレキン</t>
    </rPh>
    <rPh sb="108" eb="110">
      <t>シヨウ</t>
    </rPh>
    <rPh sb="110" eb="112">
      <t>リョウキン</t>
    </rPh>
    <rPh sb="117" eb="118">
      <t>ヨ</t>
    </rPh>
    <rPh sb="119" eb="121">
      <t>ザイゲン</t>
    </rPh>
    <rPh sb="123" eb="126">
      <t>キギョウサイ</t>
    </rPh>
    <rPh sb="126" eb="128">
      <t>ザンダカ</t>
    </rPh>
    <rPh sb="129" eb="130">
      <t>ヘ</t>
    </rPh>
    <rPh sb="143" eb="145">
      <t>トリクミ</t>
    </rPh>
    <rPh sb="146" eb="147">
      <t>ツウ</t>
    </rPh>
    <rPh sb="149" eb="151">
      <t>ケイエイ</t>
    </rPh>
    <rPh sb="151" eb="153">
      <t>キバン</t>
    </rPh>
    <rPh sb="154" eb="156">
      <t>イジ</t>
    </rPh>
    <rPh sb="157" eb="159">
      <t>カンロ</t>
    </rPh>
    <rPh sb="160" eb="162">
      <t>コウシン</t>
    </rPh>
    <rPh sb="163" eb="164">
      <t>ツギ</t>
    </rPh>
    <rPh sb="165" eb="167">
      <t>シセツ</t>
    </rPh>
    <rPh sb="167" eb="169">
      <t>セイビ</t>
    </rPh>
    <rPh sb="170" eb="171">
      <t>ソナ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</si>
</sst>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4B-427E-A8DF-497790815F3A}"/>
            </c:ext>
          </c:extLst>
        </c:ser>
        <c:dLbls>
          <c:showLegendKey val="0"/>
          <c:showVal val="0"/>
          <c:showCatName val="0"/>
          <c:showSerName val="0"/>
          <c:showPercent val="0"/>
          <c:showBubbleSize val="0"/>
        </c:dLbls>
        <c:gapWidth val="150"/>
        <c:axId val="163807736"/>
        <c:axId val="16380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64B-427E-A8DF-497790815F3A}"/>
            </c:ext>
          </c:extLst>
        </c:ser>
        <c:dLbls>
          <c:showLegendKey val="0"/>
          <c:showVal val="0"/>
          <c:showCatName val="0"/>
          <c:showSerName val="0"/>
          <c:showPercent val="0"/>
          <c:showBubbleSize val="0"/>
        </c:dLbls>
        <c:marker val="1"/>
        <c:smooth val="0"/>
        <c:axId val="163807736"/>
        <c:axId val="163808120"/>
      </c:lineChart>
      <c:dateAx>
        <c:axId val="163807736"/>
        <c:scaling>
          <c:orientation val="minMax"/>
        </c:scaling>
        <c:delete val="1"/>
        <c:axPos val="b"/>
        <c:numFmt formatCode="ge" sourceLinked="1"/>
        <c:majorTickMark val="none"/>
        <c:minorTickMark val="none"/>
        <c:tickLblPos val="none"/>
        <c:crossAx val="163808120"/>
        <c:crosses val="autoZero"/>
        <c:auto val="1"/>
        <c:lblOffset val="100"/>
        <c:baseTimeUnit val="years"/>
      </c:dateAx>
      <c:valAx>
        <c:axId val="16380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0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71.2</c:v>
                </c:pt>
                <c:pt idx="1">
                  <c:v>66.39</c:v>
                </c:pt>
                <c:pt idx="2">
                  <c:v>79.23</c:v>
                </c:pt>
                <c:pt idx="3">
                  <c:v>77.36</c:v>
                </c:pt>
                <c:pt idx="4">
                  <c:v>79.13</c:v>
                </c:pt>
              </c:numCache>
            </c:numRef>
          </c:val>
          <c:extLst xmlns:c16r2="http://schemas.microsoft.com/office/drawing/2015/06/chart">
            <c:ext xmlns:c16="http://schemas.microsoft.com/office/drawing/2014/chart" uri="{C3380CC4-5D6E-409C-BE32-E72D297353CC}">
              <c16:uniqueId val="{00000000-D708-41BB-8638-40AEFB905DDA}"/>
            </c:ext>
          </c:extLst>
        </c:ser>
        <c:dLbls>
          <c:showLegendKey val="0"/>
          <c:showVal val="0"/>
          <c:showCatName val="0"/>
          <c:showSerName val="0"/>
          <c:showPercent val="0"/>
          <c:showBubbleSize val="0"/>
        </c:dLbls>
        <c:gapWidth val="150"/>
        <c:axId val="164696144"/>
        <c:axId val="16502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708-41BB-8638-40AEFB905DDA}"/>
            </c:ext>
          </c:extLst>
        </c:ser>
        <c:dLbls>
          <c:showLegendKey val="0"/>
          <c:showVal val="0"/>
          <c:showCatName val="0"/>
          <c:showSerName val="0"/>
          <c:showPercent val="0"/>
          <c:showBubbleSize val="0"/>
        </c:dLbls>
        <c:marker val="1"/>
        <c:smooth val="0"/>
        <c:axId val="164696144"/>
        <c:axId val="165023536"/>
      </c:lineChart>
      <c:dateAx>
        <c:axId val="164696144"/>
        <c:scaling>
          <c:orientation val="minMax"/>
        </c:scaling>
        <c:delete val="1"/>
        <c:axPos val="b"/>
        <c:numFmt formatCode="ge" sourceLinked="1"/>
        <c:majorTickMark val="none"/>
        <c:minorTickMark val="none"/>
        <c:tickLblPos val="none"/>
        <c:crossAx val="165023536"/>
        <c:crosses val="autoZero"/>
        <c:auto val="1"/>
        <c:lblOffset val="100"/>
        <c:baseTimeUnit val="years"/>
      </c:dateAx>
      <c:valAx>
        <c:axId val="16502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9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92.98</c:v>
                </c:pt>
                <c:pt idx="1">
                  <c:v>93.34</c:v>
                </c:pt>
                <c:pt idx="2">
                  <c:v>93.46</c:v>
                </c:pt>
                <c:pt idx="3">
                  <c:v>90.75</c:v>
                </c:pt>
                <c:pt idx="4">
                  <c:v>91.58</c:v>
                </c:pt>
              </c:numCache>
            </c:numRef>
          </c:val>
          <c:extLst xmlns:c16r2="http://schemas.microsoft.com/office/drawing/2015/06/chart">
            <c:ext xmlns:c16="http://schemas.microsoft.com/office/drawing/2014/chart" uri="{C3380CC4-5D6E-409C-BE32-E72D297353CC}">
              <c16:uniqueId val="{00000000-F6A4-4D71-B84F-4AC4AD6BDEF6}"/>
            </c:ext>
          </c:extLst>
        </c:ser>
        <c:dLbls>
          <c:showLegendKey val="0"/>
          <c:showVal val="0"/>
          <c:showCatName val="0"/>
          <c:showSerName val="0"/>
          <c:showPercent val="0"/>
          <c:showBubbleSize val="0"/>
        </c:dLbls>
        <c:gapWidth val="150"/>
        <c:axId val="165024712"/>
        <c:axId val="16502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6A4-4D71-B84F-4AC4AD6BDEF6}"/>
            </c:ext>
          </c:extLst>
        </c:ser>
        <c:dLbls>
          <c:showLegendKey val="0"/>
          <c:showVal val="0"/>
          <c:showCatName val="0"/>
          <c:showSerName val="0"/>
          <c:showPercent val="0"/>
          <c:showBubbleSize val="0"/>
        </c:dLbls>
        <c:marker val="1"/>
        <c:smooth val="0"/>
        <c:axId val="165024712"/>
        <c:axId val="165025104"/>
      </c:lineChart>
      <c:dateAx>
        <c:axId val="165024712"/>
        <c:scaling>
          <c:orientation val="minMax"/>
        </c:scaling>
        <c:delete val="1"/>
        <c:axPos val="b"/>
        <c:numFmt formatCode="ge" sourceLinked="1"/>
        <c:majorTickMark val="none"/>
        <c:minorTickMark val="none"/>
        <c:tickLblPos val="none"/>
        <c:crossAx val="165025104"/>
        <c:crosses val="autoZero"/>
        <c:auto val="1"/>
        <c:lblOffset val="100"/>
        <c:baseTimeUnit val="years"/>
      </c:dateAx>
      <c:valAx>
        <c:axId val="16502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2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96.73</c:v>
                </c:pt>
                <c:pt idx="1">
                  <c:v>96.65</c:v>
                </c:pt>
                <c:pt idx="2">
                  <c:v>96.58</c:v>
                </c:pt>
                <c:pt idx="3">
                  <c:v>95.97</c:v>
                </c:pt>
                <c:pt idx="4">
                  <c:v>96.89</c:v>
                </c:pt>
              </c:numCache>
            </c:numRef>
          </c:val>
          <c:extLst xmlns:c16r2="http://schemas.microsoft.com/office/drawing/2015/06/chart">
            <c:ext xmlns:c16="http://schemas.microsoft.com/office/drawing/2014/chart" uri="{C3380CC4-5D6E-409C-BE32-E72D297353CC}">
              <c16:uniqueId val="{00000000-5624-42A9-9128-B19791DB996E}"/>
            </c:ext>
          </c:extLst>
        </c:ser>
        <c:dLbls>
          <c:showLegendKey val="0"/>
          <c:showVal val="0"/>
          <c:showCatName val="0"/>
          <c:showSerName val="0"/>
          <c:showPercent val="0"/>
          <c:showBubbleSize val="0"/>
        </c:dLbls>
        <c:gapWidth val="150"/>
        <c:axId val="164480896"/>
        <c:axId val="16448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24-42A9-9128-B19791DB996E}"/>
            </c:ext>
          </c:extLst>
        </c:ser>
        <c:dLbls>
          <c:showLegendKey val="0"/>
          <c:showVal val="0"/>
          <c:showCatName val="0"/>
          <c:showSerName val="0"/>
          <c:showPercent val="0"/>
          <c:showBubbleSize val="0"/>
        </c:dLbls>
        <c:marker val="1"/>
        <c:smooth val="0"/>
        <c:axId val="164480896"/>
        <c:axId val="164480400"/>
      </c:lineChart>
      <c:dateAx>
        <c:axId val="164480896"/>
        <c:scaling>
          <c:orientation val="minMax"/>
        </c:scaling>
        <c:delete val="1"/>
        <c:axPos val="b"/>
        <c:numFmt formatCode="ge" sourceLinked="1"/>
        <c:majorTickMark val="none"/>
        <c:minorTickMark val="none"/>
        <c:tickLblPos val="none"/>
        <c:crossAx val="164480400"/>
        <c:crosses val="autoZero"/>
        <c:auto val="1"/>
        <c:lblOffset val="100"/>
        <c:baseTimeUnit val="years"/>
      </c:dateAx>
      <c:valAx>
        <c:axId val="16448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14-493F-9581-232D8E71A6BF}"/>
            </c:ext>
          </c:extLst>
        </c:ser>
        <c:dLbls>
          <c:showLegendKey val="0"/>
          <c:showVal val="0"/>
          <c:showCatName val="0"/>
          <c:showSerName val="0"/>
          <c:showPercent val="0"/>
          <c:showBubbleSize val="0"/>
        </c:dLbls>
        <c:gapWidth val="150"/>
        <c:axId val="163828392"/>
        <c:axId val="16383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14-493F-9581-232D8E71A6BF}"/>
            </c:ext>
          </c:extLst>
        </c:ser>
        <c:dLbls>
          <c:showLegendKey val="0"/>
          <c:showVal val="0"/>
          <c:showCatName val="0"/>
          <c:showSerName val="0"/>
          <c:showPercent val="0"/>
          <c:showBubbleSize val="0"/>
        </c:dLbls>
        <c:marker val="1"/>
        <c:smooth val="0"/>
        <c:axId val="163828392"/>
        <c:axId val="163830824"/>
      </c:lineChart>
      <c:dateAx>
        <c:axId val="163828392"/>
        <c:scaling>
          <c:orientation val="minMax"/>
        </c:scaling>
        <c:delete val="1"/>
        <c:axPos val="b"/>
        <c:numFmt formatCode="ge" sourceLinked="1"/>
        <c:majorTickMark val="none"/>
        <c:minorTickMark val="none"/>
        <c:tickLblPos val="none"/>
        <c:crossAx val="163830824"/>
        <c:crosses val="autoZero"/>
        <c:auto val="1"/>
        <c:lblOffset val="100"/>
        <c:baseTimeUnit val="years"/>
      </c:dateAx>
      <c:valAx>
        <c:axId val="16383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2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85-45F0-BA52-8716E66A780D}"/>
            </c:ext>
          </c:extLst>
        </c:ser>
        <c:dLbls>
          <c:showLegendKey val="0"/>
          <c:showVal val="0"/>
          <c:showCatName val="0"/>
          <c:showSerName val="0"/>
          <c:showPercent val="0"/>
          <c:showBubbleSize val="0"/>
        </c:dLbls>
        <c:gapWidth val="150"/>
        <c:axId val="164482560"/>
        <c:axId val="16265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85-45F0-BA52-8716E66A780D}"/>
            </c:ext>
          </c:extLst>
        </c:ser>
        <c:dLbls>
          <c:showLegendKey val="0"/>
          <c:showVal val="0"/>
          <c:showCatName val="0"/>
          <c:showSerName val="0"/>
          <c:showPercent val="0"/>
          <c:showBubbleSize val="0"/>
        </c:dLbls>
        <c:marker val="1"/>
        <c:smooth val="0"/>
        <c:axId val="164482560"/>
        <c:axId val="162654520"/>
      </c:lineChart>
      <c:dateAx>
        <c:axId val="164482560"/>
        <c:scaling>
          <c:orientation val="minMax"/>
        </c:scaling>
        <c:delete val="1"/>
        <c:axPos val="b"/>
        <c:numFmt formatCode="ge" sourceLinked="1"/>
        <c:majorTickMark val="none"/>
        <c:minorTickMark val="none"/>
        <c:tickLblPos val="none"/>
        <c:crossAx val="162654520"/>
        <c:crosses val="autoZero"/>
        <c:auto val="1"/>
        <c:lblOffset val="100"/>
        <c:baseTimeUnit val="years"/>
      </c:dateAx>
      <c:valAx>
        <c:axId val="16265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0E-478A-921A-6DC6332BA192}"/>
            </c:ext>
          </c:extLst>
        </c:ser>
        <c:dLbls>
          <c:showLegendKey val="0"/>
          <c:showVal val="0"/>
          <c:showCatName val="0"/>
          <c:showSerName val="0"/>
          <c:showPercent val="0"/>
          <c:showBubbleSize val="0"/>
        </c:dLbls>
        <c:gapWidth val="150"/>
        <c:axId val="162658048"/>
        <c:axId val="16265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0E-478A-921A-6DC6332BA192}"/>
            </c:ext>
          </c:extLst>
        </c:ser>
        <c:dLbls>
          <c:showLegendKey val="0"/>
          <c:showVal val="0"/>
          <c:showCatName val="0"/>
          <c:showSerName val="0"/>
          <c:showPercent val="0"/>
          <c:showBubbleSize val="0"/>
        </c:dLbls>
        <c:marker val="1"/>
        <c:smooth val="0"/>
        <c:axId val="162658048"/>
        <c:axId val="162658440"/>
      </c:lineChart>
      <c:dateAx>
        <c:axId val="162658048"/>
        <c:scaling>
          <c:orientation val="minMax"/>
        </c:scaling>
        <c:delete val="1"/>
        <c:axPos val="b"/>
        <c:numFmt formatCode="ge" sourceLinked="1"/>
        <c:majorTickMark val="none"/>
        <c:minorTickMark val="none"/>
        <c:tickLblPos val="none"/>
        <c:crossAx val="162658440"/>
        <c:crosses val="autoZero"/>
        <c:auto val="1"/>
        <c:lblOffset val="100"/>
        <c:baseTimeUnit val="years"/>
      </c:dateAx>
      <c:valAx>
        <c:axId val="16265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19-4599-BACA-DC6F581DB12E}"/>
            </c:ext>
          </c:extLst>
        </c:ser>
        <c:dLbls>
          <c:showLegendKey val="0"/>
          <c:showVal val="0"/>
          <c:showCatName val="0"/>
          <c:showSerName val="0"/>
          <c:showPercent val="0"/>
          <c:showBubbleSize val="0"/>
        </c:dLbls>
        <c:gapWidth val="150"/>
        <c:axId val="162660008"/>
        <c:axId val="16266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19-4599-BACA-DC6F581DB12E}"/>
            </c:ext>
          </c:extLst>
        </c:ser>
        <c:dLbls>
          <c:showLegendKey val="0"/>
          <c:showVal val="0"/>
          <c:showCatName val="0"/>
          <c:showSerName val="0"/>
          <c:showPercent val="0"/>
          <c:showBubbleSize val="0"/>
        </c:dLbls>
        <c:marker val="1"/>
        <c:smooth val="0"/>
        <c:axId val="162660008"/>
        <c:axId val="162660400"/>
      </c:lineChart>
      <c:dateAx>
        <c:axId val="162660008"/>
        <c:scaling>
          <c:orientation val="minMax"/>
        </c:scaling>
        <c:delete val="1"/>
        <c:axPos val="b"/>
        <c:numFmt formatCode="ge" sourceLinked="1"/>
        <c:majorTickMark val="none"/>
        <c:minorTickMark val="none"/>
        <c:tickLblPos val="none"/>
        <c:crossAx val="162660400"/>
        <c:crosses val="autoZero"/>
        <c:auto val="1"/>
        <c:lblOffset val="100"/>
        <c:baseTimeUnit val="years"/>
      </c:dateAx>
      <c:valAx>
        <c:axId val="16266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6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233.35</c:v>
                </c:pt>
                <c:pt idx="1">
                  <c:v>247.46</c:v>
                </c:pt>
                <c:pt idx="2">
                  <c:v>420.1</c:v>
                </c:pt>
                <c:pt idx="3">
                  <c:v>373.53</c:v>
                </c:pt>
                <c:pt idx="4">
                  <c:v>292.2</c:v>
                </c:pt>
              </c:numCache>
            </c:numRef>
          </c:val>
          <c:extLst xmlns:c16r2="http://schemas.microsoft.com/office/drawing/2015/06/chart">
            <c:ext xmlns:c16="http://schemas.microsoft.com/office/drawing/2014/chart" uri="{C3380CC4-5D6E-409C-BE32-E72D297353CC}">
              <c16:uniqueId val="{00000000-8578-4568-A335-AB2666DB7113}"/>
            </c:ext>
          </c:extLst>
        </c:ser>
        <c:dLbls>
          <c:showLegendKey val="0"/>
          <c:showVal val="0"/>
          <c:showCatName val="0"/>
          <c:showSerName val="0"/>
          <c:showPercent val="0"/>
          <c:showBubbleSize val="0"/>
        </c:dLbls>
        <c:gapWidth val="150"/>
        <c:axId val="164693008"/>
        <c:axId val="16469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578-4568-A335-AB2666DB7113}"/>
            </c:ext>
          </c:extLst>
        </c:ser>
        <c:dLbls>
          <c:showLegendKey val="0"/>
          <c:showVal val="0"/>
          <c:showCatName val="0"/>
          <c:showSerName val="0"/>
          <c:showPercent val="0"/>
          <c:showBubbleSize val="0"/>
        </c:dLbls>
        <c:marker val="1"/>
        <c:smooth val="0"/>
        <c:axId val="164693008"/>
        <c:axId val="164693400"/>
      </c:lineChart>
      <c:dateAx>
        <c:axId val="164693008"/>
        <c:scaling>
          <c:orientation val="minMax"/>
        </c:scaling>
        <c:delete val="1"/>
        <c:axPos val="b"/>
        <c:numFmt formatCode="ge" sourceLinked="1"/>
        <c:majorTickMark val="none"/>
        <c:minorTickMark val="none"/>
        <c:tickLblPos val="none"/>
        <c:crossAx val="164693400"/>
        <c:crosses val="autoZero"/>
        <c:auto val="1"/>
        <c:lblOffset val="100"/>
        <c:baseTimeUnit val="years"/>
      </c:dateAx>
      <c:valAx>
        <c:axId val="16469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9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82.29</c:v>
                </c:pt>
                <c:pt idx="1">
                  <c:v>84.76</c:v>
                </c:pt>
                <c:pt idx="2">
                  <c:v>76.98</c:v>
                </c:pt>
                <c:pt idx="3">
                  <c:v>73.36</c:v>
                </c:pt>
                <c:pt idx="4">
                  <c:v>98.64</c:v>
                </c:pt>
              </c:numCache>
            </c:numRef>
          </c:val>
          <c:extLst xmlns:c16r2="http://schemas.microsoft.com/office/drawing/2015/06/chart">
            <c:ext xmlns:c16="http://schemas.microsoft.com/office/drawing/2014/chart" uri="{C3380CC4-5D6E-409C-BE32-E72D297353CC}">
              <c16:uniqueId val="{00000000-2D43-4F4A-A860-0098B74CBDF6}"/>
            </c:ext>
          </c:extLst>
        </c:ser>
        <c:dLbls>
          <c:showLegendKey val="0"/>
          <c:showVal val="0"/>
          <c:showCatName val="0"/>
          <c:showSerName val="0"/>
          <c:showPercent val="0"/>
          <c:showBubbleSize val="0"/>
        </c:dLbls>
        <c:gapWidth val="150"/>
        <c:axId val="164694576"/>
        <c:axId val="16469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D43-4F4A-A860-0098B74CBDF6}"/>
            </c:ext>
          </c:extLst>
        </c:ser>
        <c:dLbls>
          <c:showLegendKey val="0"/>
          <c:showVal val="0"/>
          <c:showCatName val="0"/>
          <c:showSerName val="0"/>
          <c:showPercent val="0"/>
          <c:showBubbleSize val="0"/>
        </c:dLbls>
        <c:marker val="1"/>
        <c:smooth val="0"/>
        <c:axId val="164694576"/>
        <c:axId val="164694968"/>
      </c:lineChart>
      <c:dateAx>
        <c:axId val="164694576"/>
        <c:scaling>
          <c:orientation val="minMax"/>
        </c:scaling>
        <c:delete val="1"/>
        <c:axPos val="b"/>
        <c:numFmt formatCode="ge" sourceLinked="1"/>
        <c:majorTickMark val="none"/>
        <c:minorTickMark val="none"/>
        <c:tickLblPos val="none"/>
        <c:crossAx val="164694968"/>
        <c:crosses val="autoZero"/>
        <c:auto val="1"/>
        <c:lblOffset val="100"/>
        <c:baseTimeUnit val="years"/>
      </c:dateAx>
      <c:valAx>
        <c:axId val="16469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9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190.97</c:v>
                </c:pt>
                <c:pt idx="1">
                  <c:v>192.71</c:v>
                </c:pt>
                <c:pt idx="2">
                  <c:v>212.47</c:v>
                </c:pt>
                <c:pt idx="3">
                  <c:v>223.26</c:v>
                </c:pt>
                <c:pt idx="4">
                  <c:v>166.61</c:v>
                </c:pt>
              </c:numCache>
            </c:numRef>
          </c:val>
          <c:extLst xmlns:c16r2="http://schemas.microsoft.com/office/drawing/2015/06/chart">
            <c:ext xmlns:c16="http://schemas.microsoft.com/office/drawing/2014/chart" uri="{C3380CC4-5D6E-409C-BE32-E72D297353CC}">
              <c16:uniqueId val="{00000000-1064-4510-AC0F-B7C30E74BCC4}"/>
            </c:ext>
          </c:extLst>
        </c:ser>
        <c:dLbls>
          <c:showLegendKey val="0"/>
          <c:showVal val="0"/>
          <c:showCatName val="0"/>
          <c:showSerName val="0"/>
          <c:showPercent val="0"/>
          <c:showBubbleSize val="0"/>
        </c:dLbls>
        <c:gapWidth val="150"/>
        <c:axId val="162659616"/>
        <c:axId val="16265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064-4510-AC0F-B7C30E74BCC4}"/>
            </c:ext>
          </c:extLst>
        </c:ser>
        <c:dLbls>
          <c:showLegendKey val="0"/>
          <c:showVal val="0"/>
          <c:showCatName val="0"/>
          <c:showSerName val="0"/>
          <c:showPercent val="0"/>
          <c:showBubbleSize val="0"/>
        </c:dLbls>
        <c:marker val="1"/>
        <c:smooth val="0"/>
        <c:axId val="162659616"/>
        <c:axId val="162655696"/>
      </c:lineChart>
      <c:dateAx>
        <c:axId val="162659616"/>
        <c:scaling>
          <c:orientation val="minMax"/>
        </c:scaling>
        <c:delete val="1"/>
        <c:axPos val="b"/>
        <c:numFmt formatCode="ge" sourceLinked="1"/>
        <c:majorTickMark val="none"/>
        <c:minorTickMark val="none"/>
        <c:tickLblPos val="none"/>
        <c:crossAx val="162655696"/>
        <c:crosses val="autoZero"/>
        <c:auto val="1"/>
        <c:lblOffset val="100"/>
        <c:baseTimeUnit val="years"/>
      </c:dateAx>
      <c:valAx>
        <c:axId val="16265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美浜町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7433</v>
      </c>
      <c r="AM8" s="49"/>
      <c r="AN8" s="49"/>
      <c r="AO8" s="49"/>
      <c r="AP8" s="49"/>
      <c r="AQ8" s="49"/>
      <c r="AR8" s="49"/>
      <c r="AS8" s="49"/>
      <c r="AT8" s="44">
        <f>データ!T6</f>
        <v>12.77</v>
      </c>
      <c r="AU8" s="44"/>
      <c r="AV8" s="44"/>
      <c r="AW8" s="44"/>
      <c r="AX8" s="44"/>
      <c r="AY8" s="44"/>
      <c r="AZ8" s="44"/>
      <c r="BA8" s="44"/>
      <c r="BB8" s="44">
        <f>データ!U6</f>
        <v>582.07000000000005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44.77</v>
      </c>
      <c r="Q10" s="44"/>
      <c r="R10" s="44"/>
      <c r="S10" s="44"/>
      <c r="T10" s="44"/>
      <c r="U10" s="44"/>
      <c r="V10" s="44"/>
      <c r="W10" s="44">
        <f>データ!Q6</f>
        <v>104.15</v>
      </c>
      <c r="X10" s="44"/>
      <c r="Y10" s="44"/>
      <c r="Z10" s="44"/>
      <c r="AA10" s="44"/>
      <c r="AB10" s="44"/>
      <c r="AC10" s="44"/>
      <c r="AD10" s="49">
        <f>データ!R6</f>
        <v>3355</v>
      </c>
      <c r="AE10" s="49"/>
      <c r="AF10" s="49"/>
      <c r="AG10" s="49"/>
      <c r="AH10" s="49"/>
      <c r="AI10" s="49"/>
      <c r="AJ10" s="49"/>
      <c r="AK10" s="2"/>
      <c r="AL10" s="49">
        <f>データ!V6</f>
        <v>3313</v>
      </c>
      <c r="AM10" s="49"/>
      <c r="AN10" s="49"/>
      <c r="AO10" s="49"/>
      <c r="AP10" s="49"/>
      <c r="AQ10" s="49"/>
      <c r="AR10" s="49"/>
      <c r="AS10" s="49"/>
      <c r="AT10" s="44">
        <f>データ!W6</f>
        <v>1.02</v>
      </c>
      <c r="AU10" s="44"/>
      <c r="AV10" s="44"/>
      <c r="AW10" s="44"/>
      <c r="AX10" s="44"/>
      <c r="AY10" s="44"/>
      <c r="AZ10" s="44"/>
      <c r="BA10" s="44"/>
      <c r="BB10" s="44">
        <f>データ!X6</f>
        <v>3248.04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yPSPcJfm0ealwcpDViLJM14R/U2Z1FU9T8H2yv1imwEb0VLCaXLEhBElMm20b8QvBS3Btc4F9Nb8qFhxp4FWgg==" saltValue="8nmpsRzD9L53X9OHaBDXA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303810</v>
      </c>
      <c r="D6" s="32">
        <f t="shared" si="3"/>
        <v>47</v>
      </c>
      <c r="E6" s="32">
        <f t="shared" si="3"/>
        <v>17</v>
      </c>
      <c r="F6" s="32">
        <f t="shared" si="3"/>
        <v>5</v>
      </c>
      <c r="G6" s="32">
        <f t="shared" si="3"/>
        <v>0</v>
      </c>
      <c r="H6" s="32" t="str">
        <f t="shared" si="3"/>
        <v>和歌山県　美浜町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44.77</v>
      </c>
      <c r="Q6" s="33">
        <f t="shared" si="3"/>
        <v>104.15</v>
      </c>
      <c r="R6" s="33">
        <f t="shared" si="3"/>
        <v>3355</v>
      </c>
      <c r="S6" s="33">
        <f t="shared" si="3"/>
        <v>7433</v>
      </c>
      <c r="T6" s="33">
        <f t="shared" si="3"/>
        <v>12.77</v>
      </c>
      <c r="U6" s="33">
        <f t="shared" si="3"/>
        <v>582.07000000000005</v>
      </c>
      <c r="V6" s="33">
        <f t="shared" si="3"/>
        <v>3313</v>
      </c>
      <c r="W6" s="33">
        <f t="shared" si="3"/>
        <v>1.02</v>
      </c>
      <c r="X6" s="33">
        <f t="shared" si="3"/>
        <v>3248.04</v>
      </c>
      <c r="Y6" s="34">
        <f>IF(Y7="",NA(),Y7)</f>
        <v>96.73</v>
      </c>
      <c r="Z6" s="34">
        <f t="shared" ref="Z6:AH6" si="4">IF(Z7="",NA(),Z7)</f>
        <v>96.65</v>
      </c>
      <c r="AA6" s="34">
        <f t="shared" si="4"/>
        <v>96.58</v>
      </c>
      <c r="AB6" s="34">
        <f t="shared" si="4"/>
        <v>95.97</v>
      </c>
      <c r="AC6" s="34">
        <f t="shared" si="4"/>
        <v>96.89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233.35</v>
      </c>
      <c r="BG6" s="34">
        <f t="shared" ref="BG6:BO6" si="7">IF(BG7="",NA(),BG7)</f>
        <v>247.46</v>
      </c>
      <c r="BH6" s="34">
        <f t="shared" si="7"/>
        <v>420.1</v>
      </c>
      <c r="BI6" s="34">
        <f t="shared" si="7"/>
        <v>373.53</v>
      </c>
      <c r="BJ6" s="34">
        <f t="shared" si="7"/>
        <v>292.2</v>
      </c>
      <c r="BK6" s="34">
        <f t="shared" si="7"/>
        <v>1126.77</v>
      </c>
      <c r="BL6" s="34">
        <f t="shared" si="7"/>
        <v>1044.8</v>
      </c>
      <c r="BM6" s="34">
        <f t="shared" si="7"/>
        <v>1081.8</v>
      </c>
      <c r="BN6" s="34">
        <f t="shared" si="7"/>
        <v>974.93</v>
      </c>
      <c r="BO6" s="34">
        <f t="shared" si="7"/>
        <v>855.8</v>
      </c>
      <c r="BP6" s="33" t="str">
        <f>IF(BP7="","",IF(BP7="-","【-】","【"&amp;SUBSTITUTE(TEXT(BP7,"#,##0.00"),"-","△")&amp;"】"))</f>
        <v>【814.89】</v>
      </c>
      <c r="BQ6" s="34">
        <f>IF(BQ7="",NA(),BQ7)</f>
        <v>82.29</v>
      </c>
      <c r="BR6" s="34">
        <f t="shared" ref="BR6:BZ6" si="8">IF(BR7="",NA(),BR7)</f>
        <v>84.76</v>
      </c>
      <c r="BS6" s="34">
        <f t="shared" si="8"/>
        <v>76.98</v>
      </c>
      <c r="BT6" s="34">
        <f t="shared" si="8"/>
        <v>73.36</v>
      </c>
      <c r="BU6" s="34">
        <f t="shared" si="8"/>
        <v>98.64</v>
      </c>
      <c r="BV6" s="34">
        <f t="shared" si="8"/>
        <v>50.9</v>
      </c>
      <c r="BW6" s="34">
        <f t="shared" si="8"/>
        <v>50.82</v>
      </c>
      <c r="BX6" s="34">
        <f t="shared" si="8"/>
        <v>52.19</v>
      </c>
      <c r="BY6" s="34">
        <f t="shared" si="8"/>
        <v>55.32</v>
      </c>
      <c r="BZ6" s="34">
        <f t="shared" si="8"/>
        <v>59.8</v>
      </c>
      <c r="CA6" s="33" t="str">
        <f>IF(CA7="","",IF(CA7="-","【-】","【"&amp;SUBSTITUTE(TEXT(CA7,"#,##0.00"),"-","△")&amp;"】"))</f>
        <v>【60.64】</v>
      </c>
      <c r="CB6" s="34">
        <f>IF(CB7="",NA(),CB7)</f>
        <v>190.97</v>
      </c>
      <c r="CC6" s="34">
        <f t="shared" ref="CC6:CK6" si="9">IF(CC7="",NA(),CC7)</f>
        <v>192.71</v>
      </c>
      <c r="CD6" s="34">
        <f t="shared" si="9"/>
        <v>212.47</v>
      </c>
      <c r="CE6" s="34">
        <f t="shared" si="9"/>
        <v>223.26</v>
      </c>
      <c r="CF6" s="34">
        <f t="shared" si="9"/>
        <v>166.61</v>
      </c>
      <c r="CG6" s="34">
        <f t="shared" si="9"/>
        <v>293.27</v>
      </c>
      <c r="CH6" s="34">
        <f t="shared" si="9"/>
        <v>300.52</v>
      </c>
      <c r="CI6" s="34">
        <f t="shared" si="9"/>
        <v>296.14</v>
      </c>
      <c r="CJ6" s="34">
        <f t="shared" si="9"/>
        <v>283.17</v>
      </c>
      <c r="CK6" s="34">
        <f t="shared" si="9"/>
        <v>263.76</v>
      </c>
      <c r="CL6" s="33" t="str">
        <f>IF(CL7="","",IF(CL7="-","【-】","【"&amp;SUBSTITUTE(TEXT(CL7,"#,##0.00"),"-","△")&amp;"】"))</f>
        <v>【255.52】</v>
      </c>
      <c r="CM6" s="34">
        <f>IF(CM7="",NA(),CM7)</f>
        <v>71.2</v>
      </c>
      <c r="CN6" s="34">
        <f t="shared" ref="CN6:CV6" si="10">IF(CN7="",NA(),CN7)</f>
        <v>66.39</v>
      </c>
      <c r="CO6" s="34">
        <f t="shared" si="10"/>
        <v>79.23</v>
      </c>
      <c r="CP6" s="34">
        <f t="shared" si="10"/>
        <v>77.36</v>
      </c>
      <c r="CQ6" s="34">
        <f t="shared" si="10"/>
        <v>79.13</v>
      </c>
      <c r="CR6" s="34">
        <f t="shared" si="10"/>
        <v>53.78</v>
      </c>
      <c r="CS6" s="34">
        <f t="shared" si="10"/>
        <v>53.24</v>
      </c>
      <c r="CT6" s="34">
        <f t="shared" si="10"/>
        <v>52.31</v>
      </c>
      <c r="CU6" s="34">
        <f t="shared" si="10"/>
        <v>60.65</v>
      </c>
      <c r="CV6" s="34">
        <f t="shared" si="10"/>
        <v>51.75</v>
      </c>
      <c r="CW6" s="33" t="str">
        <f>IF(CW7="","",IF(CW7="-","【-】","【"&amp;SUBSTITUTE(TEXT(CW7,"#,##0.00"),"-","△")&amp;"】"))</f>
        <v>【52.49】</v>
      </c>
      <c r="CX6" s="34">
        <f>IF(CX7="",NA(),CX7)</f>
        <v>92.98</v>
      </c>
      <c r="CY6" s="34">
        <f t="shared" ref="CY6:DG6" si="11">IF(CY7="",NA(),CY7)</f>
        <v>93.34</v>
      </c>
      <c r="CZ6" s="34">
        <f t="shared" si="11"/>
        <v>93.46</v>
      </c>
      <c r="DA6" s="34">
        <f t="shared" si="11"/>
        <v>90.75</v>
      </c>
      <c r="DB6" s="34">
        <f t="shared" si="11"/>
        <v>91.58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303810</v>
      </c>
      <c r="D7" s="36">
        <v>47</v>
      </c>
      <c r="E7" s="36">
        <v>17</v>
      </c>
      <c r="F7" s="36">
        <v>5</v>
      </c>
      <c r="G7" s="36">
        <v>0</v>
      </c>
      <c r="H7" s="36" t="s">
        <v>108</v>
      </c>
      <c r="I7" s="36" t="s">
        <v>109</v>
      </c>
      <c r="J7" s="36" t="s">
        <v>110</v>
      </c>
      <c r="K7" s="36" t="s">
        <v>111</v>
      </c>
      <c r="L7" s="36" t="s">
        <v>112</v>
      </c>
      <c r="M7" s="36" t="s">
        <v>113</v>
      </c>
      <c r="N7" s="37" t="s">
        <v>114</v>
      </c>
      <c r="O7" s="37" t="s">
        <v>115</v>
      </c>
      <c r="P7" s="37">
        <v>44.77</v>
      </c>
      <c r="Q7" s="37">
        <v>104.15</v>
      </c>
      <c r="R7" s="37">
        <v>3355</v>
      </c>
      <c r="S7" s="37">
        <v>7433</v>
      </c>
      <c r="T7" s="37">
        <v>12.77</v>
      </c>
      <c r="U7" s="37">
        <v>582.07000000000005</v>
      </c>
      <c r="V7" s="37">
        <v>3313</v>
      </c>
      <c r="W7" s="37">
        <v>1.02</v>
      </c>
      <c r="X7" s="37">
        <v>3248.04</v>
      </c>
      <c r="Y7" s="37">
        <v>96.73</v>
      </c>
      <c r="Z7" s="37">
        <v>96.65</v>
      </c>
      <c r="AA7" s="37">
        <v>96.58</v>
      </c>
      <c r="AB7" s="37">
        <v>95.97</v>
      </c>
      <c r="AC7" s="37">
        <v>96.89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233.35</v>
      </c>
      <c r="BG7" s="37">
        <v>247.46</v>
      </c>
      <c r="BH7" s="37">
        <v>420.1</v>
      </c>
      <c r="BI7" s="37">
        <v>373.53</v>
      </c>
      <c r="BJ7" s="37">
        <v>292.2</v>
      </c>
      <c r="BK7" s="37">
        <v>1126.77</v>
      </c>
      <c r="BL7" s="37">
        <v>1044.8</v>
      </c>
      <c r="BM7" s="37">
        <v>1081.8</v>
      </c>
      <c r="BN7" s="37">
        <v>974.93</v>
      </c>
      <c r="BO7" s="37">
        <v>855.8</v>
      </c>
      <c r="BP7" s="37">
        <v>814.89</v>
      </c>
      <c r="BQ7" s="37">
        <v>82.29</v>
      </c>
      <c r="BR7" s="37">
        <v>84.76</v>
      </c>
      <c r="BS7" s="37">
        <v>76.98</v>
      </c>
      <c r="BT7" s="37">
        <v>73.36</v>
      </c>
      <c r="BU7" s="37">
        <v>98.64</v>
      </c>
      <c r="BV7" s="37">
        <v>50.9</v>
      </c>
      <c r="BW7" s="37">
        <v>50.82</v>
      </c>
      <c r="BX7" s="37">
        <v>52.19</v>
      </c>
      <c r="BY7" s="37">
        <v>55.32</v>
      </c>
      <c r="BZ7" s="37">
        <v>59.8</v>
      </c>
      <c r="CA7" s="37">
        <v>60.64</v>
      </c>
      <c r="CB7" s="37">
        <v>190.97</v>
      </c>
      <c r="CC7" s="37">
        <v>192.71</v>
      </c>
      <c r="CD7" s="37">
        <v>212.47</v>
      </c>
      <c r="CE7" s="37">
        <v>223.26</v>
      </c>
      <c r="CF7" s="37">
        <v>166.61</v>
      </c>
      <c r="CG7" s="37">
        <v>293.27</v>
      </c>
      <c r="CH7" s="37">
        <v>300.52</v>
      </c>
      <c r="CI7" s="37">
        <v>296.14</v>
      </c>
      <c r="CJ7" s="37">
        <v>283.17</v>
      </c>
      <c r="CK7" s="37">
        <v>263.76</v>
      </c>
      <c r="CL7" s="37">
        <v>255.52</v>
      </c>
      <c r="CM7" s="37">
        <v>71.2</v>
      </c>
      <c r="CN7" s="37">
        <v>66.39</v>
      </c>
      <c r="CO7" s="37">
        <v>79.23</v>
      </c>
      <c r="CP7" s="37">
        <v>77.36</v>
      </c>
      <c r="CQ7" s="37">
        <v>79.13</v>
      </c>
      <c r="CR7" s="37">
        <v>53.78</v>
      </c>
      <c r="CS7" s="37">
        <v>53.24</v>
      </c>
      <c r="CT7" s="37">
        <v>52.31</v>
      </c>
      <c r="CU7" s="37">
        <v>60.65</v>
      </c>
      <c r="CV7" s="37">
        <v>51.75</v>
      </c>
      <c r="CW7" s="37">
        <v>52.49</v>
      </c>
      <c r="CX7" s="37">
        <v>92.98</v>
      </c>
      <c r="CY7" s="37">
        <v>93.34</v>
      </c>
      <c r="CZ7" s="37">
        <v>93.46</v>
      </c>
      <c r="DA7" s="37">
        <v>90.75</v>
      </c>
      <c r="DB7" s="37">
        <v>91.58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2018-12-03T09:27:20Z</dcterms:created>
  <dcterms:modified xsi:type="dcterms:W3CDTF">2019-02-04T05:34:36Z</dcterms:modified>
  <cp:category/>
</cp:coreProperties>
</file>