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Xfxv4GFV9T06FobqZe3phTrj0hTARUHxngNnemKI7v1V6CI8h0meOKKl9XE8XEHo+L6sK1ePBlX3s13pSiiBQ==" workbookSaltValue="l7dIVWom8GNKj/jq0UVokw==" workbookSpinCount="100000" lockStructure="1"/>
  <bookViews>
    <workbookView showHorizontalScroll="0" showVerticalScroll="0" showSheetTabs="0" xWindow="0" yWindow="0" windowWidth="19200" windowHeight="741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W10" i="4"/>
  <c r="P10" i="4"/>
  <c r="I10" i="4"/>
  <c r="BB8"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<sst xmlns="http://schemas.openxmlformats.org/spreadsheetml/2006/main" count="251" uniqueCount="126">
  <si>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</si>
  <si>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</si>
  <si>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</si>
  <si>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</si>
  <si>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</si>
  <si>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</si>
  <si>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</si>
  <si>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</si>
  <si>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</si>
  <si>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</si>
  <si>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</si>
  <si>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</si>
  <si>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</si>
  <si>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</si>
  <si>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</si>
  <si>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</si>
  <si>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</si>
  <si>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</si>
  <si>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</si>
  <si>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</si>
  <si>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</si>
  <si>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</si>
  <si>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</si>
  <si>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</si>
  <si>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</si>
  <si>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</si>
  <si>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</si>
  <si>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</si>
  <si>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</si>
  <si>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</si>
  <si>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</si>
  <si>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</si>
  <si>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</si>
  <si>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</si>
  <si>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</si>
  <si>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</si>
  <si>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</si>
  <si>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</si>
  <si>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</si>
  <si>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</si>
  <si>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</si>
  <si>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</si>
  <si>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</si>
  <si>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</si>
  <si>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</si>
  <si>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</si>
  <si>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</si>
  <si>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</si>
  <si>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</si>
  <si>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</si>
  <si>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</si>
  <si>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</si>
  <si>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</si>
  <si>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</si>
  <si>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</si>
  <si>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</si>
  <si>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</si>
  <si>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</si>
  <si>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</si>
  <si>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</si>
  <si>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</si>
  <si>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</si>
  <si>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</si>
  <si>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</si>
  <si>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</si>
  <si>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</si>
  <si>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</si>
  <si>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</si>
  <si>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</si>
  <si>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</si>
  <si>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</si>
  <si>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</si>
  <si>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</si>
  <si>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</si>
  <si>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</si>
  <si>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</si>
  <si>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</si>
  <si>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</si>
  <si>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</si>
  <si>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</si>
  <si>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</si>
  <si>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</si>
  <si>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</si>
  <si>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</si>
  <si>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</si>
  <si>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</si>
  <si>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</si>
  <si>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</si>
  <si>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</si>
  <si>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</si>
  <si>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</si>
  <si>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</si>
  <si>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</si>
  <si>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</si>
  <si>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</si>
  <si>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</si>
  <si>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</si>
  <si>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</si>
  <si>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</si>
  <si>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</si>
  <si>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</si>
  <si>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</si>
  <si>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</si>
  <si>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</si>
  <si>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</si>
  <si>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</si>
  <si>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</si>
  <si>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</si>
  <si>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</si>
  <si>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</si>
  <si>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</si>
  <si>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</si>
  <si>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</si>
  <si>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</si>
  <si>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</si>
  <si>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</si>
  <si>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</si>
  <si>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</si>
  <si>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</si>
  <si>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</si>
  <si>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</si>
  <si>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</si>
  <si>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</si>
  <si>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個別排水処理事業は、各家庭に設置した浄化槽で汚水処理を行い、川や水路に排水しているため、処理場や管渠を有しない事業である。
供用開始が平成8年4月1日であり、20年超経過していることから、修繕及び点検・清掃・水質検査などの管理方法を検討していく必要がある。</t>
    <rPh sb="0" eb="2">
      <t>コベツ</t>
    </rPh>
    <rPh sb="2" eb="4">
      <t>ハイスイ</t>
    </rPh>
    <rPh sb="4" eb="6">
      <t>ショリ</t>
    </rPh>
    <rPh sb="6" eb="8">
      <t>ジギョウ</t>
    </rPh>
    <rPh sb="10" eb="13">
      <t>カクカテイ</t>
    </rPh>
    <rPh sb="14" eb="16">
      <t>セッチ</t>
    </rPh>
    <rPh sb="18" eb="21">
      <t>ジョウカソウ</t>
    </rPh>
    <rPh sb="22" eb="24">
      <t>オスイ</t>
    </rPh>
    <rPh sb="24" eb="26">
      <t>ショリ</t>
    </rPh>
    <rPh sb="27" eb="28">
      <t>オコナ</t>
    </rPh>
    <rPh sb="30" eb="31">
      <t>カワ</t>
    </rPh>
    <rPh sb="32" eb="34">
      <t>スイロ</t>
    </rPh>
    <rPh sb="35" eb="37">
      <t>ハイスイ</t>
    </rPh>
    <rPh sb="44" eb="47">
      <t>ショリジョウ</t>
    </rPh>
    <rPh sb="48" eb="50">
      <t>カンキョ</t>
    </rPh>
    <rPh sb="51" eb="52">
      <t>ユウ</t>
    </rPh>
    <rPh sb="55" eb="57">
      <t>ジギョウ</t>
    </rPh>
    <rPh sb="62" eb="64">
      <t>キョウヨウ</t>
    </rPh>
    <rPh sb="64" eb="66">
      <t>カイシ</t>
    </rPh>
    <rPh sb="67" eb="69">
      <t>ヘイセイ</t>
    </rPh>
    <rPh sb="70" eb="71">
      <t>ネン</t>
    </rPh>
    <rPh sb="72" eb="73">
      <t>ガツ</t>
    </rPh>
    <rPh sb="74" eb="75">
      <t>ニチ</t>
    </rPh>
    <rPh sb="81" eb="82">
      <t>ネン</t>
    </rPh>
    <rPh sb="82" eb="83">
      <t>チョウ</t>
    </rPh>
    <rPh sb="83" eb="85">
      <t>ケイカ</t>
    </rPh>
    <rPh sb="94" eb="96">
      <t>シュウゼン</t>
    </rPh>
    <rPh sb="96" eb="97">
      <t>オヨ</t>
    </rPh>
    <rPh sb="111" eb="113">
      <t>カンリ</t>
    </rPh>
    <rPh sb="113" eb="115">
      <t>ホウホウ</t>
    </rPh>
    <rPh sb="116" eb="118">
      <t>ケントウ</t>
    </rPh>
    <rPh sb="122" eb="124">
      <t>ヒツヨウ</t>
    </rPh>
    <phoneticPr fontId="15"/>
  </si>
  <si>
    <t>高野町では、公共下水道・特定環境保全公共下水道・農業集落排水・個別排水処理・生活排水処理と下水道事業を展開しており、下水道普及に努めている。この結果、類似団体平均を大きく上回る水洗化率を達成している。
このうち、個別排水処理事業は町が維持管理する合併処理浄化槽を各戸別に設置することで、山間部の汚水処理を行っている。
収益性は比較的安定しているものの、一般会計からの繰入金は必要であり、この状態は継続することが見込まれる。汚水処理原価が類似団体平均よりも高いため、今後も原価削減努力を継続していくとともに、使用料の見直しについても検討していく必要がある。</t>
    <rPh sb="163" eb="166">
      <t>ヒカクテキ</t>
    </rPh>
    <rPh sb="211" eb="213">
      <t>オスイ</t>
    </rPh>
    <rPh sb="213" eb="215">
      <t>ショリ</t>
    </rPh>
    <rPh sb="215" eb="217">
      <t>ゲンカ</t>
    </rPh>
    <rPh sb="218" eb="220">
      <t>ルイジ</t>
    </rPh>
    <rPh sb="220" eb="222">
      <t>ダンタイ</t>
    </rPh>
    <rPh sb="222" eb="224">
      <t>ヘイキン</t>
    </rPh>
    <rPh sb="227" eb="228">
      <t>タカ</t>
    </rPh>
    <phoneticPr fontId="15"/>
  </si>
  <si>
    <t>H29年度は前年度に比べ一般会計からの繰入金が減少したが、⑥汚水処理原価が削減されたことにより①収益的収支比率及び⑤経費回収率ともに前期比で増加した。繰入金への依存度は高いものの、収益性は改善傾向にあると言える。
④企業債対事業規模比率は類似団体平均より大幅に低く、企業債への依存度は低い。⑦施設利用率は類似団体平均よりも高く施設は効率的に運用されていると言える。⑧水洗化率は100％であり人口減少も鑑みると、今後の大幅な収益力向上は見込めないが、地道な経費削減努力を継続するとともに、使用料の見直しについても検討していく必要がある。</t>
    <rPh sb="3" eb="5">
      <t>ネンド</t>
    </rPh>
    <rPh sb="10" eb="11">
      <t>クラ</t>
    </rPh>
    <rPh sb="12" eb="14">
      <t>イッパン</t>
    </rPh>
    <rPh sb="14" eb="16">
      <t>カイケイ</t>
    </rPh>
    <rPh sb="19" eb="21">
      <t>クリイレ</t>
    </rPh>
    <rPh sb="21" eb="22">
      <t>キン</t>
    </rPh>
    <rPh sb="23" eb="25">
      <t>ゲンショウ</t>
    </rPh>
    <rPh sb="30" eb="32">
      <t>オスイ</t>
    </rPh>
    <rPh sb="32" eb="34">
      <t>ショリ</t>
    </rPh>
    <rPh sb="34" eb="36">
      <t>ゲンカ</t>
    </rPh>
    <rPh sb="37" eb="39">
      <t>サクゲン</t>
    </rPh>
    <rPh sb="48" eb="50">
      <t>シュウエキ</t>
    </rPh>
    <rPh sb="50" eb="51">
      <t>テキ</t>
    </rPh>
    <rPh sb="51" eb="53">
      <t>シュウシ</t>
    </rPh>
    <rPh sb="53" eb="55">
      <t>ヒリツ</t>
    </rPh>
    <rPh sb="55" eb="56">
      <t>オヨ</t>
    </rPh>
    <rPh sb="58" eb="60">
      <t>ケイヒ</t>
    </rPh>
    <rPh sb="60" eb="62">
      <t>カイシュウ</t>
    </rPh>
    <rPh sb="62" eb="63">
      <t>リツ</t>
    </rPh>
    <rPh sb="66" eb="69">
      <t>ゼンキヒ</t>
    </rPh>
    <rPh sb="70" eb="72">
      <t>ゾウカ</t>
    </rPh>
    <rPh sb="75" eb="77">
      <t>クリイレ</t>
    </rPh>
    <rPh sb="77" eb="78">
      <t>キン</t>
    </rPh>
    <rPh sb="80" eb="83">
      <t>イゾンド</t>
    </rPh>
    <rPh sb="84" eb="85">
      <t>タカ</t>
    </rPh>
    <rPh sb="90" eb="93">
      <t>シュウエキセイ</t>
    </rPh>
    <rPh sb="94" eb="96">
      <t>カイゼン</t>
    </rPh>
    <rPh sb="96" eb="98">
      <t>ケイコウ</t>
    </rPh>
    <rPh sb="102" eb="103">
      <t>イ</t>
    </rPh>
    <rPh sb="108" eb="110">
      <t>キギョウ</t>
    </rPh>
    <rPh sb="110" eb="111">
      <t>サイ</t>
    </rPh>
    <rPh sb="111" eb="112">
      <t>タイ</t>
    </rPh>
    <rPh sb="112" eb="114">
      <t>ジギョウ</t>
    </rPh>
    <rPh sb="114" eb="116">
      <t>キボ</t>
    </rPh>
    <rPh sb="116" eb="118">
      <t>ヒリツ</t>
    </rPh>
    <rPh sb="119" eb="121">
      <t>ルイジ</t>
    </rPh>
    <rPh sb="121" eb="123">
      <t>ダンタイ</t>
    </rPh>
    <rPh sb="123" eb="125">
      <t>ヘイキン</t>
    </rPh>
    <rPh sb="127" eb="129">
      <t>オオハバ</t>
    </rPh>
    <rPh sb="130" eb="131">
      <t>ヒク</t>
    </rPh>
    <rPh sb="133" eb="135">
      <t>キギョウ</t>
    </rPh>
    <rPh sb="135" eb="136">
      <t>サイ</t>
    </rPh>
    <rPh sb="138" eb="141">
      <t>イゾンド</t>
    </rPh>
    <rPh sb="142" eb="143">
      <t>ヒク</t>
    </rPh>
    <rPh sb="146" eb="148">
      <t>シセツ</t>
    </rPh>
    <rPh sb="148" eb="151">
      <t>リヨウリツ</t>
    </rPh>
    <rPh sb="152" eb="154">
      <t>ルイジ</t>
    </rPh>
    <rPh sb="154" eb="156">
      <t>ダンタイ</t>
    </rPh>
    <rPh sb="156" eb="158">
      <t>ヘイキン</t>
    </rPh>
    <rPh sb="161" eb="162">
      <t>タカ</t>
    </rPh>
    <rPh sb="163" eb="165">
      <t>シセツ</t>
    </rPh>
    <rPh sb="166" eb="169">
      <t>コウリツテキ</t>
    </rPh>
    <rPh sb="170" eb="172">
      <t>ウンヨウ</t>
    </rPh>
    <rPh sb="178" eb="179">
      <t>イ</t>
    </rPh>
    <rPh sb="183" eb="186">
      <t>スイセンカ</t>
    </rPh>
    <rPh sb="186" eb="187">
      <t>リツ</t>
    </rPh>
    <rPh sb="195" eb="197">
      <t>ジンコウ</t>
    </rPh>
    <rPh sb="197" eb="199">
      <t>ゲンショウ</t>
    </rPh>
    <rPh sb="200" eb="201">
      <t>カンガ</t>
    </rPh>
    <rPh sb="205" eb="207">
      <t>コンゴ</t>
    </rPh>
    <rPh sb="208" eb="210">
      <t>オオハバ</t>
    </rPh>
    <rPh sb="211" eb="214">
      <t>シュウエキリョク</t>
    </rPh>
    <rPh sb="214" eb="216">
      <t>コウジョウ</t>
    </rPh>
    <rPh sb="217" eb="219">
      <t>ミコ</t>
    </rPh>
    <rPh sb="224" eb="226">
      <t>ジミチ</t>
    </rPh>
    <rPh sb="227" eb="229">
      <t>ケイヒ</t>
    </rPh>
    <rPh sb="229" eb="231">
      <t>サクゲン</t>
    </rPh>
    <rPh sb="231" eb="233">
      <t>ドリョク</t>
    </rPh>
    <rPh sb="234" eb="236">
      <t>ケイゾク</t>
    </rPh>
    <rPh sb="243" eb="246">
      <t>シヨウリョウ</t>
    </rPh>
    <rPh sb="247" eb="249">
      <t>ミナオ</t>
    </rPh>
    <rPh sb="255" eb="257">
      <t>ケントウ</t>
    </rPh>
    <rPh sb="261" eb="26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</si>
</sst>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F80-45B9-B8FC-99D7227B5292}"/>
            </c:ext>
          </c:extLst>
        </c:ser>
        <c:dLbls>
          <c:showLegendKey val="0"/>
          <c:showVal val="0"/>
          <c:showCatName val="0"/>
          <c:showSerName val="0"/>
          <c:showPercent val="0"/>
          <c:showBubbleSize val="0"/>
        </c:dLbls>
        <c:gapWidth val="150"/>
        <c:axId val="46094976"/>
        <c:axId val="4610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F80-45B9-B8FC-99D7227B5292}"/>
            </c:ext>
          </c:extLst>
        </c:ser>
        <c:dLbls>
          <c:showLegendKey val="0"/>
          <c:showVal val="0"/>
          <c:showCatName val="0"/>
          <c:showSerName val="0"/>
          <c:showPercent val="0"/>
          <c:showBubbleSize val="0"/>
        </c:dLbls>
        <c:marker val="1"/>
        <c:smooth val="0"/>
        <c:axId val="46094976"/>
        <c:axId val="46105344"/>
      </c:lineChart>
      <c:dateAx>
        <c:axId val="46094976"/>
        <c:scaling>
          <c:orientation val="minMax"/>
        </c:scaling>
        <c:delete val="1"/>
        <c:axPos val="b"/>
        <c:numFmt formatCode="ge" sourceLinked="1"/>
        <c:majorTickMark val="none"/>
        <c:minorTickMark val="none"/>
        <c:tickLblPos val="none"/>
        <c:crossAx val="46105344"/>
        <c:crosses val="autoZero"/>
        <c:auto val="1"/>
        <c:lblOffset val="100"/>
        <c:baseTimeUnit val="years"/>
      </c:dateAx>
      <c:valAx>
        <c:axId val="4610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9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85.71</c:v>
                </c:pt>
                <c:pt idx="1">
                  <c:v>85.71</c:v>
                </c:pt>
                <c:pt idx="2">
                  <c:v>85.71</c:v>
                </c:pt>
                <c:pt idx="3">
                  <c:v>85.71</c:v>
                </c:pt>
                <c:pt idx="4">
                  <c:v>85.71</c:v>
                </c:pt>
              </c:numCache>
            </c:numRef>
          </c:val>
          <c:extLst xmlns:c16r2="http://schemas.microsoft.com/office/drawing/2015/06/chart">
            <c:ext xmlns:c16="http://schemas.microsoft.com/office/drawing/2014/chart" uri="{C3380CC4-5D6E-409C-BE32-E72D297353CC}">
              <c16:uniqueId val="{00000000-90C1-443C-A1A4-D31FACF7DCA2}"/>
            </c:ext>
          </c:extLst>
        </c:ser>
        <c:dLbls>
          <c:showLegendKey val="0"/>
          <c:showVal val="0"/>
          <c:showCatName val="0"/>
          <c:showSerName val="0"/>
          <c:showPercent val="0"/>
          <c:showBubbleSize val="0"/>
        </c:dLbls>
        <c:gapWidth val="150"/>
        <c:axId val="46659840"/>
        <c:axId val="4667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48.69</c:v>
                </c:pt>
                <c:pt idx="1">
                  <c:v>52.52</c:v>
                </c:pt>
                <c:pt idx="2">
                  <c:v>54.14</c:v>
                </c:pt>
                <c:pt idx="3">
                  <c:v>132.99</c:v>
                </c:pt>
                <c:pt idx="4">
                  <c:v>51.71</c:v>
                </c:pt>
              </c:numCache>
            </c:numRef>
          </c:val>
          <c:smooth val="0"/>
          <c:extLst xmlns:c16r2="http://schemas.microsoft.com/office/drawing/2015/06/chart">
            <c:ext xmlns:c16="http://schemas.microsoft.com/office/drawing/2014/chart" uri="{C3380CC4-5D6E-409C-BE32-E72D297353CC}">
              <c16:uniqueId val="{00000001-90C1-443C-A1A4-D31FACF7DCA2}"/>
            </c:ext>
          </c:extLst>
        </c:ser>
        <c:dLbls>
          <c:showLegendKey val="0"/>
          <c:showVal val="0"/>
          <c:showCatName val="0"/>
          <c:showSerName val="0"/>
          <c:showPercent val="0"/>
          <c:showBubbleSize val="0"/>
        </c:dLbls>
        <c:marker val="1"/>
        <c:smooth val="0"/>
        <c:axId val="46659840"/>
        <c:axId val="46670208"/>
      </c:lineChart>
      <c:dateAx>
        <c:axId val="46659840"/>
        <c:scaling>
          <c:orientation val="minMax"/>
        </c:scaling>
        <c:delete val="1"/>
        <c:axPos val="b"/>
        <c:numFmt formatCode="ge" sourceLinked="1"/>
        <c:majorTickMark val="none"/>
        <c:minorTickMark val="none"/>
        <c:tickLblPos val="none"/>
        <c:crossAx val="46670208"/>
        <c:crosses val="autoZero"/>
        <c:auto val="1"/>
        <c:lblOffset val="100"/>
        <c:baseTimeUnit val="years"/>
      </c:dateAx>
      <c:valAx>
        <c:axId val="4667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BEF-4C72-A9B2-63165BC7EBDC}"/>
            </c:ext>
          </c:extLst>
        </c:ser>
        <c:dLbls>
          <c:showLegendKey val="0"/>
          <c:showVal val="0"/>
          <c:showCatName val="0"/>
          <c:showSerName val="0"/>
          <c:showPercent val="0"/>
          <c:showBubbleSize val="0"/>
        </c:dLbls>
        <c:gapWidth val="150"/>
        <c:axId val="46709376"/>
        <c:axId val="4671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87.42</c:v>
                </c:pt>
                <c:pt idx="1">
                  <c:v>84.94</c:v>
                </c:pt>
                <c:pt idx="2">
                  <c:v>84.69</c:v>
                </c:pt>
                <c:pt idx="3">
                  <c:v>82.94</c:v>
                </c:pt>
                <c:pt idx="4">
                  <c:v>82.91</c:v>
                </c:pt>
              </c:numCache>
            </c:numRef>
          </c:val>
          <c:smooth val="0"/>
          <c:extLst xmlns:c16r2="http://schemas.microsoft.com/office/drawing/2015/06/chart">
            <c:ext xmlns:c16="http://schemas.microsoft.com/office/drawing/2014/chart" uri="{C3380CC4-5D6E-409C-BE32-E72D297353CC}">
              <c16:uniqueId val="{00000001-EBEF-4C72-A9B2-63165BC7EBDC}"/>
            </c:ext>
          </c:extLst>
        </c:ser>
        <c:dLbls>
          <c:showLegendKey val="0"/>
          <c:showVal val="0"/>
          <c:showCatName val="0"/>
          <c:showSerName val="0"/>
          <c:showPercent val="0"/>
          <c:showBubbleSize val="0"/>
        </c:dLbls>
        <c:marker val="1"/>
        <c:smooth val="0"/>
        <c:axId val="46709376"/>
        <c:axId val="46719744"/>
      </c:lineChart>
      <c:dateAx>
        <c:axId val="46709376"/>
        <c:scaling>
          <c:orientation val="minMax"/>
        </c:scaling>
        <c:delete val="1"/>
        <c:axPos val="b"/>
        <c:numFmt formatCode="ge" sourceLinked="1"/>
        <c:majorTickMark val="none"/>
        <c:minorTickMark val="none"/>
        <c:tickLblPos val="none"/>
        <c:crossAx val="46719744"/>
        <c:crosses val="autoZero"/>
        <c:auto val="1"/>
        <c:lblOffset val="100"/>
        <c:baseTimeUnit val="years"/>
      </c:dateAx>
      <c:valAx>
        <c:axId val="4671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0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100.69</c:v>
                </c:pt>
                <c:pt idx="1">
                  <c:v>95.91</c:v>
                </c:pt>
                <c:pt idx="2">
                  <c:v>96.42</c:v>
                </c:pt>
                <c:pt idx="3">
                  <c:v>103.41</c:v>
                </c:pt>
                <c:pt idx="4">
                  <c:v>105.69</c:v>
                </c:pt>
              </c:numCache>
            </c:numRef>
          </c:val>
          <c:extLst xmlns:c16r2="http://schemas.microsoft.com/office/drawing/2015/06/chart">
            <c:ext xmlns:c16="http://schemas.microsoft.com/office/drawing/2014/chart" uri="{C3380CC4-5D6E-409C-BE32-E72D297353CC}">
              <c16:uniqueId val="{00000000-7D79-4927-AC86-7239A89F07BE}"/>
            </c:ext>
          </c:extLst>
        </c:ser>
        <c:dLbls>
          <c:showLegendKey val="0"/>
          <c:showVal val="0"/>
          <c:showCatName val="0"/>
          <c:showSerName val="0"/>
          <c:showPercent val="0"/>
          <c:showBubbleSize val="0"/>
        </c:dLbls>
        <c:gapWidth val="150"/>
        <c:axId val="46268416"/>
        <c:axId val="4626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79-4927-AC86-7239A89F07BE}"/>
            </c:ext>
          </c:extLst>
        </c:ser>
        <c:dLbls>
          <c:showLegendKey val="0"/>
          <c:showVal val="0"/>
          <c:showCatName val="0"/>
          <c:showSerName val="0"/>
          <c:showPercent val="0"/>
          <c:showBubbleSize val="0"/>
        </c:dLbls>
        <c:marker val="1"/>
        <c:smooth val="0"/>
        <c:axId val="46268416"/>
        <c:axId val="46269952"/>
      </c:lineChart>
      <c:dateAx>
        <c:axId val="46268416"/>
        <c:scaling>
          <c:orientation val="minMax"/>
        </c:scaling>
        <c:delete val="1"/>
        <c:axPos val="b"/>
        <c:numFmt formatCode="ge" sourceLinked="1"/>
        <c:majorTickMark val="none"/>
        <c:minorTickMark val="none"/>
        <c:tickLblPos val="none"/>
        <c:crossAx val="46269952"/>
        <c:crosses val="autoZero"/>
        <c:auto val="1"/>
        <c:lblOffset val="100"/>
        <c:baseTimeUnit val="years"/>
      </c:dateAx>
      <c:valAx>
        <c:axId val="4626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6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44-40B0-B6FB-644D9E0BBF00}"/>
            </c:ext>
          </c:extLst>
        </c:ser>
        <c:dLbls>
          <c:showLegendKey val="0"/>
          <c:showVal val="0"/>
          <c:showCatName val="0"/>
          <c:showSerName val="0"/>
          <c:showPercent val="0"/>
          <c:showBubbleSize val="0"/>
        </c:dLbls>
        <c:gapWidth val="150"/>
        <c:axId val="46288256"/>
        <c:axId val="4631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44-40B0-B6FB-644D9E0BBF00}"/>
            </c:ext>
          </c:extLst>
        </c:ser>
        <c:dLbls>
          <c:showLegendKey val="0"/>
          <c:showVal val="0"/>
          <c:showCatName val="0"/>
          <c:showSerName val="0"/>
          <c:showPercent val="0"/>
          <c:showBubbleSize val="0"/>
        </c:dLbls>
        <c:marker val="1"/>
        <c:smooth val="0"/>
        <c:axId val="46288256"/>
        <c:axId val="46319104"/>
      </c:lineChart>
      <c:dateAx>
        <c:axId val="46288256"/>
        <c:scaling>
          <c:orientation val="minMax"/>
        </c:scaling>
        <c:delete val="1"/>
        <c:axPos val="b"/>
        <c:numFmt formatCode="ge" sourceLinked="1"/>
        <c:majorTickMark val="none"/>
        <c:minorTickMark val="none"/>
        <c:tickLblPos val="none"/>
        <c:crossAx val="46319104"/>
        <c:crosses val="autoZero"/>
        <c:auto val="1"/>
        <c:lblOffset val="100"/>
        <c:baseTimeUnit val="years"/>
      </c:dateAx>
      <c:valAx>
        <c:axId val="4631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8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6C-4516-B12B-84046FE9AFFB}"/>
            </c:ext>
          </c:extLst>
        </c:ser>
        <c:dLbls>
          <c:showLegendKey val="0"/>
          <c:showVal val="0"/>
          <c:showCatName val="0"/>
          <c:showSerName val="0"/>
          <c:showPercent val="0"/>
          <c:showBubbleSize val="0"/>
        </c:dLbls>
        <c:gapWidth val="150"/>
        <c:axId val="46428160"/>
        <c:axId val="4643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6C-4516-B12B-84046FE9AFFB}"/>
            </c:ext>
          </c:extLst>
        </c:ser>
        <c:dLbls>
          <c:showLegendKey val="0"/>
          <c:showVal val="0"/>
          <c:showCatName val="0"/>
          <c:showSerName val="0"/>
          <c:showPercent val="0"/>
          <c:showBubbleSize val="0"/>
        </c:dLbls>
        <c:marker val="1"/>
        <c:smooth val="0"/>
        <c:axId val="46428160"/>
        <c:axId val="46430080"/>
      </c:lineChart>
      <c:dateAx>
        <c:axId val="46428160"/>
        <c:scaling>
          <c:orientation val="minMax"/>
        </c:scaling>
        <c:delete val="1"/>
        <c:axPos val="b"/>
        <c:numFmt formatCode="ge" sourceLinked="1"/>
        <c:majorTickMark val="none"/>
        <c:minorTickMark val="none"/>
        <c:tickLblPos val="none"/>
        <c:crossAx val="46430080"/>
        <c:crosses val="autoZero"/>
        <c:auto val="1"/>
        <c:lblOffset val="100"/>
        <c:baseTimeUnit val="years"/>
      </c:dateAx>
      <c:valAx>
        <c:axId val="4643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2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B6-475D-9117-E25A7EE32219}"/>
            </c:ext>
          </c:extLst>
        </c:ser>
        <c:dLbls>
          <c:showLegendKey val="0"/>
          <c:showVal val="0"/>
          <c:showCatName val="0"/>
          <c:showSerName val="0"/>
          <c:showPercent val="0"/>
          <c:showBubbleSize val="0"/>
        </c:dLbls>
        <c:gapWidth val="150"/>
        <c:axId val="46473984"/>
        <c:axId val="4647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B6-475D-9117-E25A7EE32219}"/>
            </c:ext>
          </c:extLst>
        </c:ser>
        <c:dLbls>
          <c:showLegendKey val="0"/>
          <c:showVal val="0"/>
          <c:showCatName val="0"/>
          <c:showSerName val="0"/>
          <c:showPercent val="0"/>
          <c:showBubbleSize val="0"/>
        </c:dLbls>
        <c:marker val="1"/>
        <c:smooth val="0"/>
        <c:axId val="46473984"/>
        <c:axId val="46475904"/>
      </c:lineChart>
      <c:dateAx>
        <c:axId val="46473984"/>
        <c:scaling>
          <c:orientation val="minMax"/>
        </c:scaling>
        <c:delete val="1"/>
        <c:axPos val="b"/>
        <c:numFmt formatCode="ge" sourceLinked="1"/>
        <c:majorTickMark val="none"/>
        <c:minorTickMark val="none"/>
        <c:tickLblPos val="none"/>
        <c:crossAx val="46475904"/>
        <c:crosses val="autoZero"/>
        <c:auto val="1"/>
        <c:lblOffset val="100"/>
        <c:baseTimeUnit val="years"/>
      </c:dateAx>
      <c:valAx>
        <c:axId val="4647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7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03-45C1-A873-7529EC54F251}"/>
            </c:ext>
          </c:extLst>
        </c:ser>
        <c:dLbls>
          <c:showLegendKey val="0"/>
          <c:showVal val="0"/>
          <c:showCatName val="0"/>
          <c:showSerName val="0"/>
          <c:showPercent val="0"/>
          <c:showBubbleSize val="0"/>
        </c:dLbls>
        <c:gapWidth val="150"/>
        <c:axId val="46507136"/>
        <c:axId val="4650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03-45C1-A873-7529EC54F251}"/>
            </c:ext>
          </c:extLst>
        </c:ser>
        <c:dLbls>
          <c:showLegendKey val="0"/>
          <c:showVal val="0"/>
          <c:showCatName val="0"/>
          <c:showSerName val="0"/>
          <c:showPercent val="0"/>
          <c:showBubbleSize val="0"/>
        </c:dLbls>
        <c:marker val="1"/>
        <c:smooth val="0"/>
        <c:axId val="46507136"/>
        <c:axId val="46509056"/>
      </c:lineChart>
      <c:dateAx>
        <c:axId val="46507136"/>
        <c:scaling>
          <c:orientation val="minMax"/>
        </c:scaling>
        <c:delete val="1"/>
        <c:axPos val="b"/>
        <c:numFmt formatCode="ge" sourceLinked="1"/>
        <c:majorTickMark val="none"/>
        <c:minorTickMark val="none"/>
        <c:tickLblPos val="none"/>
        <c:crossAx val="46509056"/>
        <c:crosses val="autoZero"/>
        <c:auto val="1"/>
        <c:lblOffset val="100"/>
        <c:baseTimeUnit val="years"/>
      </c:dateAx>
      <c:valAx>
        <c:axId val="465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56.78</c:v>
                </c:pt>
                <c:pt idx="1">
                  <c:v>72.11</c:v>
                </c:pt>
                <c:pt idx="2">
                  <c:v>53.63</c:v>
                </c:pt>
                <c:pt idx="3">
                  <c:v>30.47</c:v>
                </c:pt>
                <c:pt idx="4">
                  <c:v>55.94</c:v>
                </c:pt>
              </c:numCache>
            </c:numRef>
          </c:val>
          <c:extLst xmlns:c16r2="http://schemas.microsoft.com/office/drawing/2015/06/chart">
            <c:ext xmlns:c16="http://schemas.microsoft.com/office/drawing/2014/chart" uri="{C3380CC4-5D6E-409C-BE32-E72D297353CC}">
              <c16:uniqueId val="{00000000-7DDE-483B-83C8-814E484AA8EC}"/>
            </c:ext>
          </c:extLst>
        </c:ser>
        <c:dLbls>
          <c:showLegendKey val="0"/>
          <c:showVal val="0"/>
          <c:showCatName val="0"/>
          <c:showSerName val="0"/>
          <c:showPercent val="0"/>
          <c:showBubbleSize val="0"/>
        </c:dLbls>
        <c:gapWidth val="150"/>
        <c:axId val="82863616"/>
        <c:axId val="8286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701.33</c:v>
                </c:pt>
                <c:pt idx="2">
                  <c:v>663.76</c:v>
                </c:pt>
                <c:pt idx="3">
                  <c:v>566.35</c:v>
                </c:pt>
                <c:pt idx="4">
                  <c:v>888.8</c:v>
                </c:pt>
              </c:numCache>
            </c:numRef>
          </c:val>
          <c:smooth val="0"/>
          <c:extLst xmlns:c16r2="http://schemas.microsoft.com/office/drawing/2015/06/chart">
            <c:ext xmlns:c16="http://schemas.microsoft.com/office/drawing/2014/chart" uri="{C3380CC4-5D6E-409C-BE32-E72D297353CC}">
              <c16:uniqueId val="{00000001-7DDE-483B-83C8-814E484AA8EC}"/>
            </c:ext>
          </c:extLst>
        </c:ser>
        <c:dLbls>
          <c:showLegendKey val="0"/>
          <c:showVal val="0"/>
          <c:showCatName val="0"/>
          <c:showSerName val="0"/>
          <c:showPercent val="0"/>
          <c:showBubbleSize val="0"/>
        </c:dLbls>
        <c:marker val="1"/>
        <c:smooth val="0"/>
        <c:axId val="82863616"/>
        <c:axId val="82865536"/>
      </c:lineChart>
      <c:dateAx>
        <c:axId val="82863616"/>
        <c:scaling>
          <c:orientation val="minMax"/>
        </c:scaling>
        <c:delete val="1"/>
        <c:axPos val="b"/>
        <c:numFmt formatCode="ge" sourceLinked="1"/>
        <c:majorTickMark val="none"/>
        <c:minorTickMark val="none"/>
        <c:tickLblPos val="none"/>
        <c:crossAx val="82865536"/>
        <c:crosses val="autoZero"/>
        <c:auto val="1"/>
        <c:lblOffset val="100"/>
        <c:baseTimeUnit val="years"/>
      </c:dateAx>
      <c:valAx>
        <c:axId val="828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6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69.180000000000007</c:v>
                </c:pt>
                <c:pt idx="1">
                  <c:v>54.95</c:v>
                </c:pt>
                <c:pt idx="2">
                  <c:v>52.47</c:v>
                </c:pt>
                <c:pt idx="3">
                  <c:v>55.05</c:v>
                </c:pt>
                <c:pt idx="4">
                  <c:v>61.1</c:v>
                </c:pt>
              </c:numCache>
            </c:numRef>
          </c:val>
          <c:extLst xmlns:c16r2="http://schemas.microsoft.com/office/drawing/2015/06/chart">
            <c:ext xmlns:c16="http://schemas.microsoft.com/office/drawing/2014/chart" uri="{C3380CC4-5D6E-409C-BE32-E72D297353CC}">
              <c16:uniqueId val="{00000000-88C3-48B1-A6F0-4F5EACCC7FA8}"/>
            </c:ext>
          </c:extLst>
        </c:ser>
        <c:dLbls>
          <c:showLegendKey val="0"/>
          <c:showVal val="0"/>
          <c:showCatName val="0"/>
          <c:showSerName val="0"/>
          <c:showPercent val="0"/>
          <c:showBubbleSize val="0"/>
        </c:dLbls>
        <c:gapWidth val="150"/>
        <c:axId val="82892672"/>
        <c:axId val="4660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51.57</c:v>
                </c:pt>
                <c:pt idx="1">
                  <c:v>53.48</c:v>
                </c:pt>
                <c:pt idx="2">
                  <c:v>53.76</c:v>
                </c:pt>
                <c:pt idx="3">
                  <c:v>52.27</c:v>
                </c:pt>
                <c:pt idx="4">
                  <c:v>52.55</c:v>
                </c:pt>
              </c:numCache>
            </c:numRef>
          </c:val>
          <c:smooth val="0"/>
          <c:extLst xmlns:c16r2="http://schemas.microsoft.com/office/drawing/2015/06/chart">
            <c:ext xmlns:c16="http://schemas.microsoft.com/office/drawing/2014/chart" uri="{C3380CC4-5D6E-409C-BE32-E72D297353CC}">
              <c16:uniqueId val="{00000001-88C3-48B1-A6F0-4F5EACCC7FA8}"/>
            </c:ext>
          </c:extLst>
        </c:ser>
        <c:dLbls>
          <c:showLegendKey val="0"/>
          <c:showVal val="0"/>
          <c:showCatName val="0"/>
          <c:showSerName val="0"/>
          <c:showPercent val="0"/>
          <c:showBubbleSize val="0"/>
        </c:dLbls>
        <c:marker val="1"/>
        <c:smooth val="0"/>
        <c:axId val="82892672"/>
        <c:axId val="46604288"/>
      </c:lineChart>
      <c:dateAx>
        <c:axId val="82892672"/>
        <c:scaling>
          <c:orientation val="minMax"/>
        </c:scaling>
        <c:delete val="1"/>
        <c:axPos val="b"/>
        <c:numFmt formatCode="ge" sourceLinked="1"/>
        <c:majorTickMark val="none"/>
        <c:minorTickMark val="none"/>
        <c:tickLblPos val="none"/>
        <c:crossAx val="46604288"/>
        <c:crosses val="autoZero"/>
        <c:auto val="1"/>
        <c:lblOffset val="100"/>
        <c:baseTimeUnit val="years"/>
      </c:dateAx>
      <c:valAx>
        <c:axId val="466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421.06</c:v>
                </c:pt>
                <c:pt idx="1">
                  <c:v>532.29999999999995</c:v>
                </c:pt>
                <c:pt idx="2">
                  <c:v>562.21</c:v>
                </c:pt>
                <c:pt idx="3">
                  <c:v>550.67999999999995</c:v>
                </c:pt>
                <c:pt idx="4">
                  <c:v>497.36</c:v>
                </c:pt>
              </c:numCache>
            </c:numRef>
          </c:val>
          <c:extLst xmlns:c16r2="http://schemas.microsoft.com/office/drawing/2015/06/chart">
            <c:ext xmlns:c16="http://schemas.microsoft.com/office/drawing/2014/chart" uri="{C3380CC4-5D6E-409C-BE32-E72D297353CC}">
              <c16:uniqueId val="{00000000-872B-4EAC-A324-45927EDA5BC6}"/>
            </c:ext>
          </c:extLst>
        </c:ser>
        <c:dLbls>
          <c:showLegendKey val="0"/>
          <c:showVal val="0"/>
          <c:showCatName val="0"/>
          <c:showSerName val="0"/>
          <c:showPercent val="0"/>
          <c:showBubbleSize val="0"/>
        </c:dLbls>
        <c:gapWidth val="150"/>
        <c:axId val="46626688"/>
        <c:axId val="4663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282.5</c:v>
                </c:pt>
                <c:pt idx="1">
                  <c:v>277.29000000000002</c:v>
                </c:pt>
                <c:pt idx="2">
                  <c:v>275.25</c:v>
                </c:pt>
                <c:pt idx="3">
                  <c:v>291.01</c:v>
                </c:pt>
                <c:pt idx="4">
                  <c:v>292.45</c:v>
                </c:pt>
              </c:numCache>
            </c:numRef>
          </c:val>
          <c:smooth val="0"/>
          <c:extLst xmlns:c16r2="http://schemas.microsoft.com/office/drawing/2015/06/chart">
            <c:ext xmlns:c16="http://schemas.microsoft.com/office/drawing/2014/chart" uri="{C3380CC4-5D6E-409C-BE32-E72D297353CC}">
              <c16:uniqueId val="{00000001-872B-4EAC-A324-45927EDA5BC6}"/>
            </c:ext>
          </c:extLst>
        </c:ser>
        <c:dLbls>
          <c:showLegendKey val="0"/>
          <c:showVal val="0"/>
          <c:showCatName val="0"/>
          <c:showSerName val="0"/>
          <c:showPercent val="0"/>
          <c:showBubbleSize val="0"/>
        </c:dLbls>
        <c:marker val="1"/>
        <c:smooth val="0"/>
        <c:axId val="46626688"/>
        <c:axId val="46637056"/>
      </c:lineChart>
      <c:dateAx>
        <c:axId val="46626688"/>
        <c:scaling>
          <c:orientation val="minMax"/>
        </c:scaling>
        <c:delete val="1"/>
        <c:axPos val="b"/>
        <c:numFmt formatCode="ge" sourceLinked="1"/>
        <c:majorTickMark val="none"/>
        <c:minorTickMark val="none"/>
        <c:tickLblPos val="none"/>
        <c:crossAx val="46637056"/>
        <c:crosses val="autoZero"/>
        <c:auto val="1"/>
        <c:lblOffset val="100"/>
        <c:baseTimeUnit val="years"/>
      </c:dateAx>
      <c:valAx>
        <c:axId val="4663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和歌山県　高野町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個別排水処理</v>
      </c>
      <c r="Q8" s="47"/>
      <c r="R8" s="47"/>
      <c r="S8" s="47"/>
      <c r="T8" s="47"/>
      <c r="U8" s="47"/>
      <c r="V8" s="47"/>
      <c r="W8" s="47" t="str">
        <f>データ!L6</f>
        <v>L2</v>
      </c>
      <c r="X8" s="47"/>
      <c r="Y8" s="47"/>
      <c r="Z8" s="47"/>
      <c r="AA8" s="47"/>
      <c r="AB8" s="47"/>
      <c r="AC8" s="47"/>
      <c r="AD8" s="48" t="str">
        <f>データ!$M$6</f>
        <v>非設置</v>
      </c>
      <c r="AE8" s="48"/>
      <c r="AF8" s="48"/>
      <c r="AG8" s="48"/>
      <c r="AH8" s="48"/>
      <c r="AI8" s="48"/>
      <c r="AJ8" s="48"/>
      <c r="AK8" s="3"/>
      <c r="AL8" s="49">
        <f>データ!S6</f>
        <v>3126</v>
      </c>
      <c r="AM8" s="49"/>
      <c r="AN8" s="49"/>
      <c r="AO8" s="49"/>
      <c r="AP8" s="49"/>
      <c r="AQ8" s="49"/>
      <c r="AR8" s="49"/>
      <c r="AS8" s="49"/>
      <c r="AT8" s="44">
        <f>データ!T6</f>
        <v>137.03</v>
      </c>
      <c r="AU8" s="44"/>
      <c r="AV8" s="44"/>
      <c r="AW8" s="44"/>
      <c r="AX8" s="44"/>
      <c r="AY8" s="44"/>
      <c r="AZ8" s="44"/>
      <c r="BA8" s="44"/>
      <c r="BB8" s="44">
        <f>データ!U6</f>
        <v>22.81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2.61</v>
      </c>
      <c r="Q10" s="44"/>
      <c r="R10" s="44"/>
      <c r="S10" s="44"/>
      <c r="T10" s="44"/>
      <c r="U10" s="44"/>
      <c r="V10" s="44"/>
      <c r="W10" s="44">
        <f>データ!Q6</f>
        <v>100</v>
      </c>
      <c r="X10" s="44"/>
      <c r="Y10" s="44"/>
      <c r="Z10" s="44"/>
      <c r="AA10" s="44"/>
      <c r="AB10" s="44"/>
      <c r="AC10" s="44"/>
      <c r="AD10" s="49">
        <f>データ!R6</f>
        <v>4200</v>
      </c>
      <c r="AE10" s="49"/>
      <c r="AF10" s="49"/>
      <c r="AG10" s="49"/>
      <c r="AH10" s="49"/>
      <c r="AI10" s="49"/>
      <c r="AJ10" s="49"/>
      <c r="AK10" s="2"/>
      <c r="AL10" s="49">
        <f>データ!V6</f>
        <v>81</v>
      </c>
      <c r="AM10" s="49"/>
      <c r="AN10" s="49"/>
      <c r="AO10" s="49"/>
      <c r="AP10" s="49"/>
      <c r="AQ10" s="49"/>
      <c r="AR10" s="49"/>
      <c r="AS10" s="49"/>
      <c r="AT10" s="44">
        <f>データ!W6</f>
        <v>0.36</v>
      </c>
      <c r="AU10" s="44"/>
      <c r="AV10" s="44"/>
      <c r="AW10" s="44"/>
      <c r="AX10" s="44"/>
      <c r="AY10" s="44"/>
      <c r="AZ10" s="44"/>
      <c r="BA10" s="44"/>
      <c r="BB10" s="44">
        <f>データ!X6</f>
        <v>225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56</v>
      </c>
      <c r="N86" s="25" t="s">
        <v>56</v>
      </c>
      <c r="O86" s="25" t="str">
        <f>データ!EO6</f>
        <v>【-】</v>
      </c>
    </row>
  </sheetData>
  <sheetProtection algorithmName="SHA-512" hashValue="hznLDP0EzwRCalQSAGHYKSgO6cJ9lwZTdxFomwCLI+78+R83pR+eIT3fKAB+yJ5gnSY6Chi3fttn09rcbUXqag==" saltValue="FjxxBlQMnPfefRrs5GPqT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303445</v>
      </c>
      <c r="D6" s="32">
        <f t="shared" si="3"/>
        <v>47</v>
      </c>
      <c r="E6" s="32">
        <f t="shared" si="3"/>
        <v>18</v>
      </c>
      <c r="F6" s="32">
        <f t="shared" si="3"/>
        <v>1</v>
      </c>
      <c r="G6" s="32">
        <f t="shared" si="3"/>
        <v>0</v>
      </c>
      <c r="H6" s="32" t="str">
        <f t="shared" si="3"/>
        <v>和歌山県　高野町</v>
      </c>
      <c r="I6" s="32" t="str">
        <f t="shared" si="3"/>
        <v>法非適用</v>
      </c>
      <c r="J6" s="32" t="str">
        <f t="shared" si="3"/>
        <v>下水道事業</v>
      </c>
      <c r="K6" s="32" t="str">
        <f t="shared" si="3"/>
        <v>個別排水処理</v>
      </c>
      <c r="L6" s="32" t="str">
        <f t="shared" si="3"/>
        <v>L2</v>
      </c>
      <c r="M6" s="32" t="str">
        <f t="shared" si="3"/>
        <v>非設置</v>
      </c>
      <c r="N6" s="33" t="str">
        <f t="shared" si="3"/>
        <v>-</v>
      </c>
      <c r="O6" s="33" t="str">
        <f t="shared" si="3"/>
        <v>該当数値なし</v>
      </c>
      <c r="P6" s="33">
        <f t="shared" si="3"/>
        <v>2.61</v>
      </c>
      <c r="Q6" s="33">
        <f t="shared" si="3"/>
        <v>100</v>
      </c>
      <c r="R6" s="33">
        <f t="shared" si="3"/>
        <v>4200</v>
      </c>
      <c r="S6" s="33">
        <f t="shared" si="3"/>
        <v>3126</v>
      </c>
      <c r="T6" s="33">
        <f t="shared" si="3"/>
        <v>137.03</v>
      </c>
      <c r="U6" s="33">
        <f t="shared" si="3"/>
        <v>22.81</v>
      </c>
      <c r="V6" s="33">
        <f t="shared" si="3"/>
        <v>81</v>
      </c>
      <c r="W6" s="33">
        <f t="shared" si="3"/>
        <v>0.36</v>
      </c>
      <c r="X6" s="33">
        <f t="shared" si="3"/>
        <v>225</v>
      </c>
      <c r="Y6" s="34">
        <f>IF(Y7="",NA(),Y7)</f>
        <v>100.69</v>
      </c>
      <c r="Z6" s="34">
        <f t="shared" ref="Z6:AH6" si="4">IF(Z7="",NA(),Z7)</f>
        <v>95.91</v>
      </c>
      <c r="AA6" s="34">
        <f t="shared" si="4"/>
        <v>96.42</v>
      </c>
      <c r="AB6" s="34">
        <f t="shared" si="4"/>
        <v>103.41</v>
      </c>
      <c r="AC6" s="34">
        <f t="shared" si="4"/>
        <v>105.69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56.78</v>
      </c>
      <c r="BG6" s="34">
        <f t="shared" ref="BG6:BO6" si="7">IF(BG7="",NA(),BG7)</f>
        <v>72.11</v>
      </c>
      <c r="BH6" s="34">
        <f t="shared" si="7"/>
        <v>53.63</v>
      </c>
      <c r="BI6" s="34">
        <f t="shared" si="7"/>
        <v>30.47</v>
      </c>
      <c r="BJ6" s="34">
        <f t="shared" si="7"/>
        <v>55.94</v>
      </c>
      <c r="BK6" s="34">
        <f t="shared" si="7"/>
        <v>799.41</v>
      </c>
      <c r="BL6" s="34">
        <f t="shared" si="7"/>
        <v>701.33</v>
      </c>
      <c r="BM6" s="34">
        <f t="shared" si="7"/>
        <v>663.76</v>
      </c>
      <c r="BN6" s="34">
        <f t="shared" si="7"/>
        <v>566.35</v>
      </c>
      <c r="BO6" s="34">
        <f t="shared" si="7"/>
        <v>888.8</v>
      </c>
      <c r="BP6" s="33" t="str">
        <f>IF(BP7="","",IF(BP7="-","【-】","【"&amp;SUBSTITUTE(TEXT(BP7,"#,##0.00"),"-","△")&amp;"】"))</f>
        <v>【878.58】</v>
      </c>
      <c r="BQ6" s="34">
        <f>IF(BQ7="",NA(),BQ7)</f>
        <v>69.180000000000007</v>
      </c>
      <c r="BR6" s="34">
        <f t="shared" ref="BR6:BZ6" si="8">IF(BR7="",NA(),BR7)</f>
        <v>54.95</v>
      </c>
      <c r="BS6" s="34">
        <f t="shared" si="8"/>
        <v>52.47</v>
      </c>
      <c r="BT6" s="34">
        <f t="shared" si="8"/>
        <v>55.05</v>
      </c>
      <c r="BU6" s="34">
        <f t="shared" si="8"/>
        <v>61.1</v>
      </c>
      <c r="BV6" s="34">
        <f t="shared" si="8"/>
        <v>51.57</v>
      </c>
      <c r="BW6" s="34">
        <f t="shared" si="8"/>
        <v>53.48</v>
      </c>
      <c r="BX6" s="34">
        <f t="shared" si="8"/>
        <v>53.76</v>
      </c>
      <c r="BY6" s="34">
        <f t="shared" si="8"/>
        <v>52.27</v>
      </c>
      <c r="BZ6" s="34">
        <f t="shared" si="8"/>
        <v>52.55</v>
      </c>
      <c r="CA6" s="33" t="str">
        <f>IF(CA7="","",IF(CA7="-","【-】","【"&amp;SUBSTITUTE(TEXT(CA7,"#,##0.00"),"-","△")&amp;"】"))</f>
        <v>【52.62】</v>
      </c>
      <c r="CB6" s="34">
        <f>IF(CB7="",NA(),CB7)</f>
        <v>421.06</v>
      </c>
      <c r="CC6" s="34">
        <f t="shared" ref="CC6:CK6" si="9">IF(CC7="",NA(),CC7)</f>
        <v>532.29999999999995</v>
      </c>
      <c r="CD6" s="34">
        <f t="shared" si="9"/>
        <v>562.21</v>
      </c>
      <c r="CE6" s="34">
        <f t="shared" si="9"/>
        <v>550.67999999999995</v>
      </c>
      <c r="CF6" s="34">
        <f t="shared" si="9"/>
        <v>497.36</v>
      </c>
      <c r="CG6" s="34">
        <f t="shared" si="9"/>
        <v>282.5</v>
      </c>
      <c r="CH6" s="34">
        <f t="shared" si="9"/>
        <v>277.29000000000002</v>
      </c>
      <c r="CI6" s="34">
        <f t="shared" si="9"/>
        <v>275.25</v>
      </c>
      <c r="CJ6" s="34">
        <f t="shared" si="9"/>
        <v>291.01</v>
      </c>
      <c r="CK6" s="34">
        <f t="shared" si="9"/>
        <v>292.45</v>
      </c>
      <c r="CL6" s="33" t="str">
        <f>IF(CL7="","",IF(CL7="-","【-】","【"&amp;SUBSTITUTE(TEXT(CL7,"#,##0.00"),"-","△")&amp;"】"))</f>
        <v>【296.38】</v>
      </c>
      <c r="CM6" s="34">
        <f>IF(CM7="",NA(),CM7)</f>
        <v>85.71</v>
      </c>
      <c r="CN6" s="34">
        <f t="shared" ref="CN6:CV6" si="10">IF(CN7="",NA(),CN7)</f>
        <v>85.71</v>
      </c>
      <c r="CO6" s="34">
        <f t="shared" si="10"/>
        <v>85.71</v>
      </c>
      <c r="CP6" s="34">
        <f t="shared" si="10"/>
        <v>85.71</v>
      </c>
      <c r="CQ6" s="34">
        <f t="shared" si="10"/>
        <v>85.71</v>
      </c>
      <c r="CR6" s="34">
        <f t="shared" si="10"/>
        <v>48.69</v>
      </c>
      <c r="CS6" s="34">
        <f t="shared" si="10"/>
        <v>52.52</v>
      </c>
      <c r="CT6" s="34">
        <f t="shared" si="10"/>
        <v>54.14</v>
      </c>
      <c r="CU6" s="34">
        <f t="shared" si="10"/>
        <v>132.99</v>
      </c>
      <c r="CV6" s="34">
        <f t="shared" si="10"/>
        <v>51.71</v>
      </c>
      <c r="CW6" s="33" t="str">
        <f>IF(CW7="","",IF(CW7="-","【-】","【"&amp;SUBSTITUTE(TEXT(CW7,"#,##0.00"),"-","△")&amp;"】"))</f>
        <v>【51.55】</v>
      </c>
      <c r="CX6" s="34">
        <f>IF(CX7="",NA(),CX7)</f>
        <v>100</v>
      </c>
      <c r="CY6" s="34">
        <f t="shared" ref="CY6:DG6" si="11">IF(CY7="",NA(),CY7)</f>
        <v>100</v>
      </c>
      <c r="CZ6" s="34">
        <f t="shared" si="11"/>
        <v>100</v>
      </c>
      <c r="DA6" s="34">
        <f t="shared" si="11"/>
        <v>100</v>
      </c>
      <c r="DB6" s="34">
        <f t="shared" si="11"/>
        <v>100</v>
      </c>
      <c r="DC6" s="34">
        <f t="shared" si="11"/>
        <v>87.42</v>
      </c>
      <c r="DD6" s="34">
        <f t="shared" si="11"/>
        <v>84.94</v>
      </c>
      <c r="DE6" s="34">
        <f t="shared" si="11"/>
        <v>84.69</v>
      </c>
      <c r="DF6" s="34">
        <f t="shared" si="11"/>
        <v>82.94</v>
      </c>
      <c r="DG6" s="34">
        <f t="shared" si="11"/>
        <v>82.91</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c r="A7" s="27"/>
      <c r="B7" s="36">
        <v>2017</v>
      </c>
      <c r="C7" s="36">
        <v>303445</v>
      </c>
      <c r="D7" s="36">
        <v>47</v>
      </c>
      <c r="E7" s="36">
        <v>18</v>
      </c>
      <c r="F7" s="36">
        <v>1</v>
      </c>
      <c r="G7" s="36">
        <v>0</v>
      </c>
      <c r="H7" s="36" t="s">
        <v>110</v>
      </c>
      <c r="I7" s="36" t="s">
        <v>111</v>
      </c>
      <c r="J7" s="36" t="s">
        <v>112</v>
      </c>
      <c r="K7" s="36" t="s">
        <v>113</v>
      </c>
      <c r="L7" s="36" t="s">
        <v>114</v>
      </c>
      <c r="M7" s="36" t="s">
        <v>115</v>
      </c>
      <c r="N7" s="37" t="s">
        <v>116</v>
      </c>
      <c r="O7" s="37" t="s">
        <v>117</v>
      </c>
      <c r="P7" s="37">
        <v>2.61</v>
      </c>
      <c r="Q7" s="37">
        <v>100</v>
      </c>
      <c r="R7" s="37">
        <v>4200</v>
      </c>
      <c r="S7" s="37">
        <v>3126</v>
      </c>
      <c r="T7" s="37">
        <v>137.03</v>
      </c>
      <c r="U7" s="37">
        <v>22.81</v>
      </c>
      <c r="V7" s="37">
        <v>81</v>
      </c>
      <c r="W7" s="37">
        <v>0.36</v>
      </c>
      <c r="X7" s="37">
        <v>225</v>
      </c>
      <c r="Y7" s="37">
        <v>100.69</v>
      </c>
      <c r="Z7" s="37">
        <v>95.91</v>
      </c>
      <c r="AA7" s="37">
        <v>96.42</v>
      </c>
      <c r="AB7" s="37">
        <v>103.41</v>
      </c>
      <c r="AC7" s="37">
        <v>105.69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56.78</v>
      </c>
      <c r="BG7" s="37">
        <v>72.11</v>
      </c>
      <c r="BH7" s="37">
        <v>53.63</v>
      </c>
      <c r="BI7" s="37">
        <v>30.47</v>
      </c>
      <c r="BJ7" s="37">
        <v>55.94</v>
      </c>
      <c r="BK7" s="37">
        <v>799.41</v>
      </c>
      <c r="BL7" s="37">
        <v>701.33</v>
      </c>
      <c r="BM7" s="37">
        <v>663.76</v>
      </c>
      <c r="BN7" s="37">
        <v>566.35</v>
      </c>
      <c r="BO7" s="37">
        <v>888.8</v>
      </c>
      <c r="BP7" s="37">
        <v>878.58</v>
      </c>
      <c r="BQ7" s="37">
        <v>69.180000000000007</v>
      </c>
      <c r="BR7" s="37">
        <v>54.95</v>
      </c>
      <c r="BS7" s="37">
        <v>52.47</v>
      </c>
      <c r="BT7" s="37">
        <v>55.05</v>
      </c>
      <c r="BU7" s="37">
        <v>61.1</v>
      </c>
      <c r="BV7" s="37">
        <v>51.57</v>
      </c>
      <c r="BW7" s="37">
        <v>53.48</v>
      </c>
      <c r="BX7" s="37">
        <v>53.76</v>
      </c>
      <c r="BY7" s="37">
        <v>52.27</v>
      </c>
      <c r="BZ7" s="37">
        <v>52.55</v>
      </c>
      <c r="CA7" s="37">
        <v>52.62</v>
      </c>
      <c r="CB7" s="37">
        <v>421.06</v>
      </c>
      <c r="CC7" s="37">
        <v>532.29999999999995</v>
      </c>
      <c r="CD7" s="37">
        <v>562.21</v>
      </c>
      <c r="CE7" s="37">
        <v>550.67999999999995</v>
      </c>
      <c r="CF7" s="37">
        <v>497.36</v>
      </c>
      <c r="CG7" s="37">
        <v>282.5</v>
      </c>
      <c r="CH7" s="37">
        <v>277.29000000000002</v>
      </c>
      <c r="CI7" s="37">
        <v>275.25</v>
      </c>
      <c r="CJ7" s="37">
        <v>291.01</v>
      </c>
      <c r="CK7" s="37">
        <v>292.45</v>
      </c>
      <c r="CL7" s="37">
        <v>296.38</v>
      </c>
      <c r="CM7" s="37">
        <v>85.71</v>
      </c>
      <c r="CN7" s="37">
        <v>85.71</v>
      </c>
      <c r="CO7" s="37">
        <v>85.71</v>
      </c>
      <c r="CP7" s="37">
        <v>85.71</v>
      </c>
      <c r="CQ7" s="37">
        <v>85.71</v>
      </c>
      <c r="CR7" s="37">
        <v>48.69</v>
      </c>
      <c r="CS7" s="37">
        <v>52.52</v>
      </c>
      <c r="CT7" s="37">
        <v>54.14</v>
      </c>
      <c r="CU7" s="37">
        <v>132.99</v>
      </c>
      <c r="CV7" s="37">
        <v>51.71</v>
      </c>
      <c r="CW7" s="37">
        <v>51.55</v>
      </c>
      <c r="CX7" s="37">
        <v>100</v>
      </c>
      <c r="CY7" s="37">
        <v>100</v>
      </c>
      <c r="CZ7" s="37">
        <v>100</v>
      </c>
      <c r="DA7" s="37">
        <v>100</v>
      </c>
      <c r="DB7" s="37">
        <v>100</v>
      </c>
      <c r="DC7" s="37">
        <v>87.42</v>
      </c>
      <c r="DD7" s="37">
        <v>84.94</v>
      </c>
      <c r="DE7" s="37">
        <v>84.69</v>
      </c>
      <c r="DF7" s="37">
        <v>82.94</v>
      </c>
      <c r="DG7" s="37">
        <v>82.91</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2018-12-03T09:44:05Z</dcterms:created>
  <dcterms:modified xsi:type="dcterms:W3CDTF">2019-02-07T05:59:17Z</dcterms:modified>
  <cp:category/>
</cp:coreProperties>
</file>