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　下水道 （事務）\▲ 経営比較分析表　（２月上旬）\平成２９年度\かつらぎ町　下水道　【経営比較分析表】2017_303411_47_1718\"/>
    </mc:Choice>
  </mc:AlternateContent>
  <workbookProtection workbookAlgorithmName="SHA-512" workbookHashValue="PK6K8j2+IXYEXc9yvQC17eKPJeLLLQ9fqacoQVXLMQV4/FGicKi1rLEYjXNtbyy1PuW3W5x/X4AowIbkiSZgwQ==" workbookSaltValue="Z5/iOAVDRZYH57FB94+Wjg==" workbookSpinCount="100000" lockStructure="1"/>
  <bookViews>
    <workbookView xWindow="0" yWindow="0" windowWidth="15360" windowHeight="7635"/>
  </bookViews>
  <sheets>
    <sheet name="法非適用_下水道事業" sheetId="4" r:id="rId1"/>
    <sheet name="データ" sheetId="5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AT8" i="4" s="1"/>
  <c r="S6" i="5"/>
  <c r="R6" i="5"/>
  <c r="AD10" i="4" s="1"/>
  <c r="Q6" i="5"/>
  <c r="W10" i="4" s="1"/>
  <c r="P6" i="5"/>
  <c r="P10" i="4" s="1"/>
  <c r="O6" i="5"/>
  <c r="N6" i="5"/>
  <c r="B10" i="4" s="1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J86" i="4"/>
  <c r="I86" i="4"/>
  <c r="H86" i="4"/>
  <c r="E86" i="4"/>
  <c r="AT10" i="4"/>
  <c r="AL10" i="4"/>
  <c r="I10" i="4"/>
  <c r="AL8" i="4"/>
  <c r="P8" i="4"/>
  <c r="I8" i="4"/>
  <c r="C10" i="5" l="1"/>
  <c r="D10" i="5"/>
  <c r="E10" i="5"/>
  <c r="B10" i="5"/>
</calcChain>
</file>

<file path=xl/sharedStrings.xml><?xml version="1.0" encoding="utf-8"?>
<sst xmlns="http://schemas.openxmlformats.org/spreadsheetml/2006/main" count="245" uniqueCount="126">
  <si>
    <t>経営比較分析表（平成29年度決算）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</si>
  <si>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</si>
  <si>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</si>
  <si>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</si>
  <si>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</si>
  <si>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</si>
  <si>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</si>
  <si>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</si>
  <si>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</si>
  <si>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</si>
  <si>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</si>
  <si>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</si>
  <si>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</si>
  <si>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</si>
  <si>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</si>
  <si>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</si>
  <si>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</si>
  <si>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</si>
  <si>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</si>
  <si>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</si>
  <si>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</si>
  <si>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</si>
  <si>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</si>
  <si>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平成29年度全国平均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</si>
  <si>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</si>
  <si>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</si>
  <si>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</si>
  <si>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</si>
  <si>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</si>
  <si>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</si>
  <si>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</si>
  <si>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</si>
  <si>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</si>
  <si>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</si>
  <si>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</si>
  <si>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</si>
  <si>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</si>
  <si>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</si>
  <si>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</si>
  <si>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</si>
  <si>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</si>
  <si>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</si>
  <si>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</si>
  <si>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</si>
  <si>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</si>
  <si>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</si>
  <si>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</si>
  <si>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</si>
  <si>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</si>
  <si>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</si>
  <si>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</si>
  <si>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</si>
  <si>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</si>
  <si>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</si>
  <si>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</si>
  <si>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</si>
  <si>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</si>
  <si>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</si>
  <si>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</si>
  <si>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</si>
  <si>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</si>
  <si>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</si>
  <si>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</si>
  <si>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</si>
  <si>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</si>
  <si>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</si>
  <si>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</si>
  <si>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</si>
  <si>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</si>
  <si>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</si>
  <si>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</si>
  <si>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</si>
  <si>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</si>
  <si>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</si>
  <si>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</si>
  <si>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</si>
  <si>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</si>
  <si>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</si>
  <si>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</si>
  <si>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</si>
  <si>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</si>
  <si>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</si>
  <si>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</si>
  <si>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</si>
  <si>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</si>
  <si>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</si>
  <si>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</si>
  <si>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</si>
  <si>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</si>
  <si>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</si>
  <si>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</si>
  <si>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</si>
  <si>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</si>
  <si>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</si>
  <si>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</si>
  <si>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</si>
  <si>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</si>
  <si>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</si>
  <si>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</si>
  <si>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</si>
  <si>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</si>
  <si>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</si>
  <si>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</si>
  <si>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</si>
  <si>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</si>
  <si>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</si>
  <si>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</si>
  <si>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</si>
  <si>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</si>
  <si>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</si>
  <si>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和歌山県　かつらぎ町</t>
  </si>
  <si>
    <t>法非適用</t>
  </si>
  <si>
    <t>下水道事業</t>
  </si>
  <si>
    <t>公共下水道</t>
  </si>
  <si>
    <t>Cc2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</si>
  <si>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</si>
  <si>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</si>
  <si>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</si>
  <si>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</si>
  <si>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</si>
  <si>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</si>
  <si>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</si>
  <si>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</si>
  <si>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汚水管渠につきましては、昭和60年度の工事着手からの期間が短いため、更新時期ではありません。しかし、施設の経年劣化は進行しており、適切な点検・補修を行い長寿命化を図り、更新時期を定め、適切な更新に努める必要があります。</t>
    <rPh sb="51" eb="53">
      <t>シセツ</t>
    </rPh>
    <rPh sb="54" eb="56">
      <t>ケイネン</t>
    </rPh>
    <rPh sb="93" eb="95">
      <t>テキセツ</t>
    </rPh>
    <rPh sb="96" eb="98">
      <t>コウシン</t>
    </rPh>
    <rPh sb="99" eb="100">
      <t>ツト</t>
    </rPh>
    <phoneticPr fontId="4"/>
  </si>
  <si>
    <t>　昭和60年度の工事開始からの期間が短いとはいえ、投資規模に応じた使用料収入には結びついていません。
　経営を改善するため、接続率の向上に努め、投資の最適化を図り、費用対効果を再検討する必要があります。</t>
    <phoneticPr fontId="4"/>
  </si>
  <si>
    <t>　当年度は、収益的収支比率・経費回収率・汚水処理原価が大きく改善しています。主な要因は、税収等の一般財源の負担基準が増加変更され、また、一般財源の負担が多い事業を行ったためであり、投資効果や下水道事業の経営努力のみによるものではありません。
　企業債残高対事業規模比率は、使用料収益の増加と起債残高が減るよう事業を抑制しているため、近年は低下傾向にあります。
　汚水処理につきましては、１市２町の流域下水道で広域的、効率的に行っています。</t>
    <rPh sb="1" eb="2">
      <t>トウ</t>
    </rPh>
    <rPh sb="2" eb="4">
      <t>ネンド</t>
    </rPh>
    <rPh sb="14" eb="16">
      <t>ケイヒ</t>
    </rPh>
    <rPh sb="16" eb="18">
      <t>カイシュウ</t>
    </rPh>
    <rPh sb="18" eb="19">
      <t>リツ</t>
    </rPh>
    <rPh sb="20" eb="22">
      <t>オスイ</t>
    </rPh>
    <rPh sb="22" eb="24">
      <t>ショリ</t>
    </rPh>
    <rPh sb="24" eb="26">
      <t>ゲンカ</t>
    </rPh>
    <rPh sb="27" eb="28">
      <t>オオ</t>
    </rPh>
    <rPh sb="30" eb="32">
      <t>カイゼン</t>
    </rPh>
    <rPh sb="38" eb="39">
      <t>オモ</t>
    </rPh>
    <rPh sb="40" eb="42">
      <t>ヨウイン</t>
    </rPh>
    <rPh sb="44" eb="46">
      <t>ゼイシュウ</t>
    </rPh>
    <rPh sb="46" eb="47">
      <t>トウ</t>
    </rPh>
    <rPh sb="48" eb="50">
      <t>イッパン</t>
    </rPh>
    <rPh sb="50" eb="52">
      <t>ザイゲン</t>
    </rPh>
    <rPh sb="53" eb="55">
      <t>フタン</t>
    </rPh>
    <rPh sb="55" eb="57">
      <t>キジュン</t>
    </rPh>
    <rPh sb="58" eb="60">
      <t>ゾウカ</t>
    </rPh>
    <rPh sb="60" eb="62">
      <t>ヘンコウ</t>
    </rPh>
    <rPh sb="68" eb="70">
      <t>イッパン</t>
    </rPh>
    <rPh sb="70" eb="72">
      <t>ザイゲン</t>
    </rPh>
    <rPh sb="73" eb="75">
      <t>フタン</t>
    </rPh>
    <rPh sb="76" eb="77">
      <t>オオ</t>
    </rPh>
    <rPh sb="78" eb="80">
      <t>ジギョウ</t>
    </rPh>
    <rPh sb="81" eb="82">
      <t>オコナ</t>
    </rPh>
    <rPh sb="90" eb="92">
      <t>トウシ</t>
    </rPh>
    <rPh sb="92" eb="94">
      <t>コウカ</t>
    </rPh>
    <rPh sb="95" eb="98">
      <t>ゲスイドウ</t>
    </rPh>
    <rPh sb="98" eb="100">
      <t>ジギョウ</t>
    </rPh>
    <rPh sb="101" eb="103">
      <t>ケイエイ</t>
    </rPh>
    <rPh sb="103" eb="105">
      <t>ドリョク</t>
    </rPh>
    <rPh sb="122" eb="124">
      <t>キギョウ</t>
    </rPh>
    <rPh sb="124" eb="125">
      <t>サイ</t>
    </rPh>
    <rPh sb="125" eb="127">
      <t>ザンダカ</t>
    </rPh>
    <rPh sb="127" eb="128">
      <t>タイ</t>
    </rPh>
    <rPh sb="128" eb="130">
      <t>ジギョウ</t>
    </rPh>
    <rPh sb="130" eb="132">
      <t>キボ</t>
    </rPh>
    <rPh sb="132" eb="134">
      <t>ヒリツ</t>
    </rPh>
    <rPh sb="136" eb="138">
      <t>シヨウ</t>
    </rPh>
    <rPh sb="138" eb="139">
      <t>リョウ</t>
    </rPh>
    <rPh sb="139" eb="141">
      <t>シュウエキ</t>
    </rPh>
    <rPh sb="142" eb="144">
      <t>ゾウカ</t>
    </rPh>
    <rPh sb="145" eb="147">
      <t>キサイ</t>
    </rPh>
    <rPh sb="147" eb="149">
      <t>ザンダカ</t>
    </rPh>
    <rPh sb="150" eb="151">
      <t>ヘ</t>
    </rPh>
    <rPh sb="154" eb="156">
      <t>ジギョウ</t>
    </rPh>
    <rPh sb="157" eb="159">
      <t>ヨクセイ</t>
    </rPh>
    <rPh sb="166" eb="168">
      <t>キンネン</t>
    </rPh>
    <rPh sb="169" eb="171">
      <t>テイカ</t>
    </rPh>
    <rPh sb="171" eb="173">
      <t>ケイコウ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</si>
</sst>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56B-4FC6-AE8E-A0CDCD71A6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9619408"/>
        <c:axId val="4096186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0.19</c:v>
                </c:pt>
                <c:pt idx="1">
                  <c:v>0.16</c:v>
                </c:pt>
                <c:pt idx="2">
                  <c:v>0.33</c:v>
                </c:pt>
                <c:pt idx="3">
                  <c:v>0.15</c:v>
                </c:pt>
                <c:pt idx="4">
                  <c:v>0.16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56B-4FC6-AE8E-A0CDCD71A6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9619408"/>
        <c:axId val="409618624"/>
      </c:lineChart>
      <c:dateAx>
        <c:axId val="4096194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09618624"/>
        <c:crosses val="autoZero"/>
        <c:auto val="1"/>
        <c:lblOffset val="100"/>
        <c:baseTimeUnit val="years"/>
      </c:dateAx>
      <c:valAx>
        <c:axId val="4096186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096194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47.53</c:v>
                </c:pt>
                <c:pt idx="1">
                  <c:v>48.52</c:v>
                </c:pt>
                <c:pt idx="2">
                  <c:v>48.52</c:v>
                </c:pt>
                <c:pt idx="3">
                  <c:v>48.6</c:v>
                </c:pt>
                <c:pt idx="4">
                  <c:v>85.67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6BF-4FEB-97D6-AC8C8B4312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4416536"/>
        <c:axId val="3544153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6BF-4FEB-97D6-AC8C8B4312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4416536"/>
        <c:axId val="354415360"/>
      </c:lineChart>
      <c:dateAx>
        <c:axId val="3544165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54415360"/>
        <c:crosses val="autoZero"/>
        <c:auto val="1"/>
        <c:lblOffset val="100"/>
        <c:baseTimeUnit val="years"/>
      </c:dateAx>
      <c:valAx>
        <c:axId val="3544153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544165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84F-4240-B31E-138CD29E38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4416928"/>
        <c:axId val="354417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84F-4240-B31E-138CD29E38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4416928"/>
        <c:axId val="354417320"/>
      </c:lineChart>
      <c:dateAx>
        <c:axId val="3544169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54417320"/>
        <c:crosses val="autoZero"/>
        <c:auto val="1"/>
        <c:lblOffset val="100"/>
        <c:baseTimeUnit val="years"/>
      </c:dateAx>
      <c:valAx>
        <c:axId val="354417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544169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D1C-4112-916D-054C5D41ED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4385688"/>
        <c:axId val="3543860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D1C-4112-916D-054C5D41ED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4385688"/>
        <c:axId val="354386080"/>
      </c:lineChart>
      <c:dateAx>
        <c:axId val="3543856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54386080"/>
        <c:crosses val="autoZero"/>
        <c:auto val="1"/>
        <c:lblOffset val="100"/>
        <c:baseTimeUnit val="years"/>
      </c:dateAx>
      <c:valAx>
        <c:axId val="3543860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543856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194-4778-AF4A-555CABF632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353648"/>
        <c:axId val="2343544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194-4778-AF4A-555CABF632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4353648"/>
        <c:axId val="234354432"/>
      </c:lineChart>
      <c:dateAx>
        <c:axId val="2343536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34354432"/>
        <c:crosses val="autoZero"/>
        <c:auto val="1"/>
        <c:lblOffset val="100"/>
        <c:baseTimeUnit val="years"/>
      </c:dateAx>
      <c:valAx>
        <c:axId val="2343544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343536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CB7-4C0C-A048-B0F9B70221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8421144"/>
        <c:axId val="3484242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CB7-4C0C-A048-B0F9B70221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8421144"/>
        <c:axId val="348424280"/>
      </c:lineChart>
      <c:dateAx>
        <c:axId val="3484211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48424280"/>
        <c:crosses val="autoZero"/>
        <c:auto val="1"/>
        <c:lblOffset val="100"/>
        <c:baseTimeUnit val="years"/>
      </c:dateAx>
      <c:valAx>
        <c:axId val="3484242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48421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4802.38</c:v>
                </c:pt>
                <c:pt idx="1">
                  <c:v>3089.04</c:v>
                </c:pt>
                <c:pt idx="2">
                  <c:v>2425.12</c:v>
                </c:pt>
                <c:pt idx="3">
                  <c:v>2544.1</c:v>
                </c:pt>
                <c:pt idx="4">
                  <c:v>2102.89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6E0-4E66-92CF-099D3C8BBA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352864"/>
        <c:axId val="2343532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1506.51</c:v>
                </c:pt>
                <c:pt idx="1">
                  <c:v>1315.67</c:v>
                </c:pt>
                <c:pt idx="2">
                  <c:v>1240.1600000000001</c:v>
                </c:pt>
                <c:pt idx="3">
                  <c:v>1111.31</c:v>
                </c:pt>
                <c:pt idx="4">
                  <c:v>966.33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6E0-4E66-92CF-099D3C8BBA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4352864"/>
        <c:axId val="234353256"/>
      </c:lineChart>
      <c:dateAx>
        <c:axId val="2343528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34353256"/>
        <c:crosses val="autoZero"/>
        <c:auto val="1"/>
        <c:lblOffset val="100"/>
        <c:baseTimeUnit val="years"/>
      </c:dateAx>
      <c:valAx>
        <c:axId val="2343532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343528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39.450000000000003</c:v>
                </c:pt>
                <c:pt idx="1">
                  <c:v>46.75</c:v>
                </c:pt>
                <c:pt idx="2">
                  <c:v>50.9</c:v>
                </c:pt>
                <c:pt idx="3">
                  <c:v>42.81</c:v>
                </c:pt>
                <c:pt idx="4">
                  <c:v>93.52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79D-47AB-A45A-12DA18536B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3482520"/>
        <c:axId val="413483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57.33</c:v>
                </c:pt>
                <c:pt idx="1">
                  <c:v>60.78</c:v>
                </c:pt>
                <c:pt idx="2">
                  <c:v>60.17</c:v>
                </c:pt>
                <c:pt idx="3">
                  <c:v>75.540000000000006</c:v>
                </c:pt>
                <c:pt idx="4">
                  <c:v>81.739999999999995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79D-47AB-A45A-12DA18536B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3482520"/>
        <c:axId val="413483304"/>
      </c:lineChart>
      <c:dateAx>
        <c:axId val="4134825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13483304"/>
        <c:crosses val="autoZero"/>
        <c:auto val="1"/>
        <c:lblOffset val="100"/>
        <c:baseTimeUnit val="years"/>
      </c:dateAx>
      <c:valAx>
        <c:axId val="413483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134825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392.81</c:v>
                </c:pt>
                <c:pt idx="1">
                  <c:v>313.58999999999997</c:v>
                </c:pt>
                <c:pt idx="2">
                  <c:v>306.25</c:v>
                </c:pt>
                <c:pt idx="3">
                  <c:v>368.81</c:v>
                </c:pt>
                <c:pt idx="4">
                  <c:v>164.59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169-4F5C-88D0-C25C642538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8423496"/>
        <c:axId val="4219655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284.52999999999997</c:v>
                </c:pt>
                <c:pt idx="1">
                  <c:v>276.26</c:v>
                </c:pt>
                <c:pt idx="2">
                  <c:v>281.52999999999997</c:v>
                </c:pt>
                <c:pt idx="3">
                  <c:v>207.96</c:v>
                </c:pt>
                <c:pt idx="4">
                  <c:v>194.31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169-4F5C-88D0-C25C642538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8423496"/>
        <c:axId val="421965568"/>
      </c:lineChart>
      <c:dateAx>
        <c:axId val="3484234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21965568"/>
        <c:crosses val="autoZero"/>
        <c:auto val="1"/>
        <c:lblOffset val="100"/>
        <c:baseTimeUnit val="years"/>
      </c:dateAx>
      <c:valAx>
        <c:axId val="4219655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484234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179-459B-A4A8-0D1DB42627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2117496"/>
        <c:axId val="4221171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39.92</c:v>
                </c:pt>
                <c:pt idx="1">
                  <c:v>41.63</c:v>
                </c:pt>
                <c:pt idx="2">
                  <c:v>44.89</c:v>
                </c:pt>
                <c:pt idx="3">
                  <c:v>53.51</c:v>
                </c:pt>
                <c:pt idx="4">
                  <c:v>53.5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179-459B-A4A8-0D1DB42627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2117496"/>
        <c:axId val="422117104"/>
      </c:lineChart>
      <c:dateAx>
        <c:axId val="4221174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22117104"/>
        <c:crosses val="autoZero"/>
        <c:auto val="1"/>
        <c:lblOffset val="100"/>
        <c:baseTimeUnit val="years"/>
      </c:dateAx>
      <c:valAx>
        <c:axId val="4221171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221174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73.88</c:v>
                </c:pt>
                <c:pt idx="1">
                  <c:v>74.900000000000006</c:v>
                </c:pt>
                <c:pt idx="2">
                  <c:v>75.349999999999994</c:v>
                </c:pt>
                <c:pt idx="3">
                  <c:v>81.23</c:v>
                </c:pt>
                <c:pt idx="4">
                  <c:v>82.4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71C-488E-B110-14DB5310BB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2308256"/>
        <c:axId val="4219068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65.86</c:v>
                </c:pt>
                <c:pt idx="1">
                  <c:v>66.33</c:v>
                </c:pt>
                <c:pt idx="2">
                  <c:v>64.89</c:v>
                </c:pt>
                <c:pt idx="3">
                  <c:v>83.91</c:v>
                </c:pt>
                <c:pt idx="4">
                  <c:v>83.51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71C-488E-B110-14DB5310BB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2308256"/>
        <c:axId val="421906872"/>
      </c:lineChart>
      <c:dateAx>
        <c:axId val="3523082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21906872"/>
        <c:crosses val="autoZero"/>
        <c:auto val="1"/>
        <c:lblOffset val="100"/>
        <c:baseTimeUnit val="years"/>
      </c:dateAx>
      <c:valAx>
        <c:axId val="4219068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523082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【707.33】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【95.06】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【60.13】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【136.39】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【101.26】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【0.23】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AG1" zoomScaleNormal="100" workbookViewId="0">
      <selection activeCell="BI37" sqref="BI37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1" t="s">
        <v>0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</row>
    <row r="3" spans="1:78" ht="9.75" customHeight="1" x14ac:dyDescent="0.15">
      <c r="A3" s="2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</row>
    <row r="4" spans="1:78" ht="9.75" customHeight="1" x14ac:dyDescent="0.15">
      <c r="A4" s="2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2" t="str">
        <f>データ!H6</f>
        <v>和歌山県　かつらぎ町</v>
      </c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3" t="s">
        <v>1</v>
      </c>
      <c r="C7" s="43"/>
      <c r="D7" s="43"/>
      <c r="E7" s="43"/>
      <c r="F7" s="43"/>
      <c r="G7" s="43"/>
      <c r="H7" s="43"/>
      <c r="I7" s="43" t="s">
        <v>2</v>
      </c>
      <c r="J7" s="43"/>
      <c r="K7" s="43"/>
      <c r="L7" s="43"/>
      <c r="M7" s="43"/>
      <c r="N7" s="43"/>
      <c r="O7" s="43"/>
      <c r="P7" s="43" t="s">
        <v>3</v>
      </c>
      <c r="Q7" s="43"/>
      <c r="R7" s="43"/>
      <c r="S7" s="43"/>
      <c r="T7" s="43"/>
      <c r="U7" s="43"/>
      <c r="V7" s="43"/>
      <c r="W7" s="43" t="s">
        <v>4</v>
      </c>
      <c r="X7" s="43"/>
      <c r="Y7" s="43"/>
      <c r="Z7" s="43"/>
      <c r="AA7" s="43"/>
      <c r="AB7" s="43"/>
      <c r="AC7" s="43"/>
      <c r="AD7" s="43" t="s">
        <v>5</v>
      </c>
      <c r="AE7" s="43"/>
      <c r="AF7" s="43"/>
      <c r="AG7" s="43"/>
      <c r="AH7" s="43"/>
      <c r="AI7" s="43"/>
      <c r="AJ7" s="43"/>
      <c r="AK7" s="3"/>
      <c r="AL7" s="43" t="s">
        <v>6</v>
      </c>
      <c r="AM7" s="43"/>
      <c r="AN7" s="43"/>
      <c r="AO7" s="43"/>
      <c r="AP7" s="43"/>
      <c r="AQ7" s="43"/>
      <c r="AR7" s="43"/>
      <c r="AS7" s="43"/>
      <c r="AT7" s="43" t="s">
        <v>7</v>
      </c>
      <c r="AU7" s="43"/>
      <c r="AV7" s="43"/>
      <c r="AW7" s="43"/>
      <c r="AX7" s="43"/>
      <c r="AY7" s="43"/>
      <c r="AZ7" s="43"/>
      <c r="BA7" s="43"/>
      <c r="BB7" s="43" t="s">
        <v>8</v>
      </c>
      <c r="BC7" s="43"/>
      <c r="BD7" s="43"/>
      <c r="BE7" s="43"/>
      <c r="BF7" s="43"/>
      <c r="BG7" s="43"/>
      <c r="BH7" s="43"/>
      <c r="BI7" s="43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47" t="str">
        <f>データ!I6</f>
        <v>法非適用</v>
      </c>
      <c r="C8" s="47"/>
      <c r="D8" s="47"/>
      <c r="E8" s="47"/>
      <c r="F8" s="47"/>
      <c r="G8" s="47"/>
      <c r="H8" s="47"/>
      <c r="I8" s="47" t="str">
        <f>データ!J6</f>
        <v>下水道事業</v>
      </c>
      <c r="J8" s="47"/>
      <c r="K8" s="47"/>
      <c r="L8" s="47"/>
      <c r="M8" s="47"/>
      <c r="N8" s="47"/>
      <c r="O8" s="47"/>
      <c r="P8" s="47" t="str">
        <f>データ!K6</f>
        <v>公共下水道</v>
      </c>
      <c r="Q8" s="47"/>
      <c r="R8" s="47"/>
      <c r="S8" s="47"/>
      <c r="T8" s="47"/>
      <c r="U8" s="47"/>
      <c r="V8" s="47"/>
      <c r="W8" s="47" t="str">
        <f>データ!L6</f>
        <v>Cc2</v>
      </c>
      <c r="X8" s="47"/>
      <c r="Y8" s="47"/>
      <c r="Z8" s="47"/>
      <c r="AA8" s="47"/>
      <c r="AB8" s="47"/>
      <c r="AC8" s="47"/>
      <c r="AD8" s="48" t="str">
        <f>データ!$M$6</f>
        <v>非設置</v>
      </c>
      <c r="AE8" s="48"/>
      <c r="AF8" s="48"/>
      <c r="AG8" s="48"/>
      <c r="AH8" s="48"/>
      <c r="AI8" s="48"/>
      <c r="AJ8" s="48"/>
      <c r="AK8" s="3"/>
      <c r="AL8" s="49">
        <f>データ!S6</f>
        <v>17178</v>
      </c>
      <c r="AM8" s="49"/>
      <c r="AN8" s="49"/>
      <c r="AO8" s="49"/>
      <c r="AP8" s="49"/>
      <c r="AQ8" s="49"/>
      <c r="AR8" s="49"/>
      <c r="AS8" s="49"/>
      <c r="AT8" s="44">
        <f>データ!T6</f>
        <v>151.69</v>
      </c>
      <c r="AU8" s="44"/>
      <c r="AV8" s="44"/>
      <c r="AW8" s="44"/>
      <c r="AX8" s="44"/>
      <c r="AY8" s="44"/>
      <c r="AZ8" s="44"/>
      <c r="BA8" s="44"/>
      <c r="BB8" s="44">
        <f>データ!U6</f>
        <v>113.24</v>
      </c>
      <c r="BC8" s="44"/>
      <c r="BD8" s="44"/>
      <c r="BE8" s="44"/>
      <c r="BF8" s="44"/>
      <c r="BG8" s="44"/>
      <c r="BH8" s="44"/>
      <c r="BI8" s="44"/>
      <c r="BJ8" s="3"/>
      <c r="BK8" s="3"/>
      <c r="BL8" s="45" t="s">
        <v>10</v>
      </c>
      <c r="BM8" s="46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43" t="s">
        <v>12</v>
      </c>
      <c r="C9" s="43"/>
      <c r="D9" s="43"/>
      <c r="E9" s="43"/>
      <c r="F9" s="43"/>
      <c r="G9" s="43"/>
      <c r="H9" s="43"/>
      <c r="I9" s="43" t="s">
        <v>13</v>
      </c>
      <c r="J9" s="43"/>
      <c r="K9" s="43"/>
      <c r="L9" s="43"/>
      <c r="M9" s="43"/>
      <c r="N9" s="43"/>
      <c r="O9" s="43"/>
      <c r="P9" s="43" t="s">
        <v>14</v>
      </c>
      <c r="Q9" s="43"/>
      <c r="R9" s="43"/>
      <c r="S9" s="43"/>
      <c r="T9" s="43"/>
      <c r="U9" s="43"/>
      <c r="V9" s="43"/>
      <c r="W9" s="43" t="s">
        <v>15</v>
      </c>
      <c r="X9" s="43"/>
      <c r="Y9" s="43"/>
      <c r="Z9" s="43"/>
      <c r="AA9" s="43"/>
      <c r="AB9" s="43"/>
      <c r="AC9" s="43"/>
      <c r="AD9" s="43" t="s">
        <v>16</v>
      </c>
      <c r="AE9" s="43"/>
      <c r="AF9" s="43"/>
      <c r="AG9" s="43"/>
      <c r="AH9" s="43"/>
      <c r="AI9" s="43"/>
      <c r="AJ9" s="43"/>
      <c r="AK9" s="3"/>
      <c r="AL9" s="43" t="s">
        <v>17</v>
      </c>
      <c r="AM9" s="43"/>
      <c r="AN9" s="43"/>
      <c r="AO9" s="43"/>
      <c r="AP9" s="43"/>
      <c r="AQ9" s="43"/>
      <c r="AR9" s="43"/>
      <c r="AS9" s="43"/>
      <c r="AT9" s="43" t="s">
        <v>18</v>
      </c>
      <c r="AU9" s="43"/>
      <c r="AV9" s="43"/>
      <c r="AW9" s="43"/>
      <c r="AX9" s="43"/>
      <c r="AY9" s="43"/>
      <c r="AZ9" s="43"/>
      <c r="BA9" s="43"/>
      <c r="BB9" s="43" t="s">
        <v>19</v>
      </c>
      <c r="BC9" s="43"/>
      <c r="BD9" s="43"/>
      <c r="BE9" s="43"/>
      <c r="BF9" s="43"/>
      <c r="BG9" s="43"/>
      <c r="BH9" s="43"/>
      <c r="BI9" s="43"/>
      <c r="BJ9" s="3"/>
      <c r="BK9" s="3"/>
      <c r="BL9" s="50" t="s">
        <v>20</v>
      </c>
      <c r="BM9" s="51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44" t="str">
        <f>データ!N6</f>
        <v>-</v>
      </c>
      <c r="C10" s="44"/>
      <c r="D10" s="44"/>
      <c r="E10" s="44"/>
      <c r="F10" s="44"/>
      <c r="G10" s="44"/>
      <c r="H10" s="44"/>
      <c r="I10" s="44" t="str">
        <f>データ!O6</f>
        <v>該当数値なし</v>
      </c>
      <c r="J10" s="44"/>
      <c r="K10" s="44"/>
      <c r="L10" s="44"/>
      <c r="M10" s="44"/>
      <c r="N10" s="44"/>
      <c r="O10" s="44"/>
      <c r="P10" s="44">
        <f>データ!P6</f>
        <v>37.04</v>
      </c>
      <c r="Q10" s="44"/>
      <c r="R10" s="44"/>
      <c r="S10" s="44"/>
      <c r="T10" s="44"/>
      <c r="U10" s="44"/>
      <c r="V10" s="44"/>
      <c r="W10" s="44">
        <f>データ!Q6</f>
        <v>91.86</v>
      </c>
      <c r="X10" s="44"/>
      <c r="Y10" s="44"/>
      <c r="Z10" s="44"/>
      <c r="AA10" s="44"/>
      <c r="AB10" s="44"/>
      <c r="AC10" s="44"/>
      <c r="AD10" s="49">
        <f>データ!R6</f>
        <v>3040</v>
      </c>
      <c r="AE10" s="49"/>
      <c r="AF10" s="49"/>
      <c r="AG10" s="49"/>
      <c r="AH10" s="49"/>
      <c r="AI10" s="49"/>
      <c r="AJ10" s="49"/>
      <c r="AK10" s="2"/>
      <c r="AL10" s="49">
        <f>データ!V6</f>
        <v>6341</v>
      </c>
      <c r="AM10" s="49"/>
      <c r="AN10" s="49"/>
      <c r="AO10" s="49"/>
      <c r="AP10" s="49"/>
      <c r="AQ10" s="49"/>
      <c r="AR10" s="49"/>
      <c r="AS10" s="49"/>
      <c r="AT10" s="44">
        <f>データ!W6</f>
        <v>2.4300000000000002</v>
      </c>
      <c r="AU10" s="44"/>
      <c r="AV10" s="44"/>
      <c r="AW10" s="44"/>
      <c r="AX10" s="44"/>
      <c r="AY10" s="44"/>
      <c r="AZ10" s="44"/>
      <c r="BA10" s="44"/>
      <c r="BB10" s="44">
        <f>データ!X6</f>
        <v>2609.4699999999998</v>
      </c>
      <c r="BC10" s="44"/>
      <c r="BD10" s="44"/>
      <c r="BE10" s="44"/>
      <c r="BF10" s="44"/>
      <c r="BG10" s="44"/>
      <c r="BH10" s="44"/>
      <c r="BI10" s="44"/>
      <c r="BJ10" s="2"/>
      <c r="BK10" s="2"/>
      <c r="BL10" s="52" t="s">
        <v>22</v>
      </c>
      <c r="BM10" s="53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4" t="s">
        <v>24</v>
      </c>
      <c r="BM11" s="54"/>
      <c r="BN11" s="54"/>
      <c r="BO11" s="54"/>
      <c r="BP11" s="54"/>
      <c r="BQ11" s="54"/>
      <c r="BR11" s="54"/>
      <c r="BS11" s="54"/>
      <c r="BT11" s="54"/>
      <c r="BU11" s="54"/>
      <c r="BV11" s="54"/>
      <c r="BW11" s="54"/>
      <c r="BX11" s="54"/>
      <c r="BY11" s="54"/>
      <c r="BZ11" s="54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4"/>
      <c r="BM12" s="54"/>
      <c r="BN12" s="54"/>
      <c r="BO12" s="54"/>
      <c r="BP12" s="54"/>
      <c r="BQ12" s="54"/>
      <c r="BR12" s="54"/>
      <c r="BS12" s="54"/>
      <c r="BT12" s="54"/>
      <c r="BU12" s="54"/>
      <c r="BV12" s="54"/>
      <c r="BW12" s="54"/>
      <c r="BX12" s="54"/>
      <c r="BY12" s="54"/>
      <c r="BZ12" s="54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5"/>
      <c r="BM13" s="55"/>
      <c r="BN13" s="55"/>
      <c r="BO13" s="55"/>
      <c r="BP13" s="55"/>
      <c r="BQ13" s="55"/>
      <c r="BR13" s="55"/>
      <c r="BS13" s="55"/>
      <c r="BT13" s="55"/>
      <c r="BU13" s="55"/>
      <c r="BV13" s="55"/>
      <c r="BW13" s="55"/>
      <c r="BX13" s="55"/>
      <c r="BY13" s="55"/>
      <c r="BZ13" s="55"/>
    </row>
    <row r="14" spans="1:78" ht="13.5" customHeight="1" x14ac:dyDescent="0.15">
      <c r="A14" s="2"/>
      <c r="B14" s="56" t="s">
        <v>25</v>
      </c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57"/>
      <c r="AO14" s="57"/>
      <c r="AP14" s="57"/>
      <c r="AQ14" s="57"/>
      <c r="AR14" s="57"/>
      <c r="AS14" s="57"/>
      <c r="AT14" s="57"/>
      <c r="AU14" s="57"/>
      <c r="AV14" s="57"/>
      <c r="AW14" s="57"/>
      <c r="AX14" s="57"/>
      <c r="AY14" s="57"/>
      <c r="AZ14" s="57"/>
      <c r="BA14" s="57"/>
      <c r="BB14" s="57"/>
      <c r="BC14" s="57"/>
      <c r="BD14" s="57"/>
      <c r="BE14" s="57"/>
      <c r="BF14" s="57"/>
      <c r="BG14" s="57"/>
      <c r="BH14" s="57"/>
      <c r="BI14" s="57"/>
      <c r="BJ14" s="58"/>
      <c r="BK14" s="2"/>
      <c r="BL14" s="62" t="s">
        <v>26</v>
      </c>
      <c r="BM14" s="63"/>
      <c r="BN14" s="63"/>
      <c r="BO14" s="63"/>
      <c r="BP14" s="63"/>
      <c r="BQ14" s="63"/>
      <c r="BR14" s="63"/>
      <c r="BS14" s="63"/>
      <c r="BT14" s="63"/>
      <c r="BU14" s="63"/>
      <c r="BV14" s="63"/>
      <c r="BW14" s="63"/>
      <c r="BX14" s="63"/>
      <c r="BY14" s="63"/>
      <c r="BZ14" s="64"/>
    </row>
    <row r="15" spans="1:78" ht="13.5" customHeight="1" x14ac:dyDescent="0.15">
      <c r="A15" s="2"/>
      <c r="B15" s="59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61"/>
      <c r="BK15" s="2"/>
      <c r="BL15" s="65"/>
      <c r="BM15" s="66"/>
      <c r="BN15" s="66"/>
      <c r="BO15" s="66"/>
      <c r="BP15" s="66"/>
      <c r="BQ15" s="66"/>
      <c r="BR15" s="66"/>
      <c r="BS15" s="66"/>
      <c r="BT15" s="66"/>
      <c r="BU15" s="66"/>
      <c r="BV15" s="66"/>
      <c r="BW15" s="66"/>
      <c r="BX15" s="66"/>
      <c r="BY15" s="66"/>
      <c r="BZ15" s="67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68" t="s">
        <v>125</v>
      </c>
      <c r="BM16" s="69"/>
      <c r="BN16" s="69"/>
      <c r="BO16" s="69"/>
      <c r="BP16" s="69"/>
      <c r="BQ16" s="69"/>
      <c r="BR16" s="69"/>
      <c r="BS16" s="69"/>
      <c r="BT16" s="69"/>
      <c r="BU16" s="69"/>
      <c r="BV16" s="69"/>
      <c r="BW16" s="69"/>
      <c r="BX16" s="69"/>
      <c r="BY16" s="69"/>
      <c r="BZ16" s="70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68"/>
      <c r="BM17" s="69"/>
      <c r="BN17" s="69"/>
      <c r="BO17" s="69"/>
      <c r="BP17" s="69"/>
      <c r="BQ17" s="69"/>
      <c r="BR17" s="69"/>
      <c r="BS17" s="69"/>
      <c r="BT17" s="69"/>
      <c r="BU17" s="69"/>
      <c r="BV17" s="69"/>
      <c r="BW17" s="69"/>
      <c r="BX17" s="69"/>
      <c r="BY17" s="69"/>
      <c r="BZ17" s="70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68"/>
      <c r="BM18" s="69"/>
      <c r="BN18" s="69"/>
      <c r="BO18" s="69"/>
      <c r="BP18" s="69"/>
      <c r="BQ18" s="69"/>
      <c r="BR18" s="69"/>
      <c r="BS18" s="69"/>
      <c r="BT18" s="69"/>
      <c r="BU18" s="69"/>
      <c r="BV18" s="69"/>
      <c r="BW18" s="69"/>
      <c r="BX18" s="69"/>
      <c r="BY18" s="69"/>
      <c r="BZ18" s="70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68"/>
      <c r="BM19" s="69"/>
      <c r="BN19" s="69"/>
      <c r="BO19" s="69"/>
      <c r="BP19" s="69"/>
      <c r="BQ19" s="69"/>
      <c r="BR19" s="69"/>
      <c r="BS19" s="69"/>
      <c r="BT19" s="69"/>
      <c r="BU19" s="69"/>
      <c r="BV19" s="69"/>
      <c r="BW19" s="69"/>
      <c r="BX19" s="69"/>
      <c r="BY19" s="69"/>
      <c r="BZ19" s="70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68"/>
      <c r="BM20" s="69"/>
      <c r="BN20" s="69"/>
      <c r="BO20" s="69"/>
      <c r="BP20" s="69"/>
      <c r="BQ20" s="69"/>
      <c r="BR20" s="69"/>
      <c r="BS20" s="69"/>
      <c r="BT20" s="69"/>
      <c r="BU20" s="69"/>
      <c r="BV20" s="69"/>
      <c r="BW20" s="69"/>
      <c r="BX20" s="69"/>
      <c r="BY20" s="69"/>
      <c r="BZ20" s="70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68"/>
      <c r="BM21" s="69"/>
      <c r="BN21" s="69"/>
      <c r="BO21" s="69"/>
      <c r="BP21" s="69"/>
      <c r="BQ21" s="69"/>
      <c r="BR21" s="69"/>
      <c r="BS21" s="69"/>
      <c r="BT21" s="69"/>
      <c r="BU21" s="69"/>
      <c r="BV21" s="69"/>
      <c r="BW21" s="69"/>
      <c r="BX21" s="69"/>
      <c r="BY21" s="69"/>
      <c r="BZ21" s="70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68"/>
      <c r="BM22" s="69"/>
      <c r="BN22" s="69"/>
      <c r="BO22" s="69"/>
      <c r="BP22" s="69"/>
      <c r="BQ22" s="69"/>
      <c r="BR22" s="69"/>
      <c r="BS22" s="69"/>
      <c r="BT22" s="69"/>
      <c r="BU22" s="69"/>
      <c r="BV22" s="69"/>
      <c r="BW22" s="69"/>
      <c r="BX22" s="69"/>
      <c r="BY22" s="69"/>
      <c r="BZ22" s="70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68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70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68"/>
      <c r="BM24" s="69"/>
      <c r="BN24" s="69"/>
      <c r="BO24" s="69"/>
      <c r="BP24" s="69"/>
      <c r="BQ24" s="69"/>
      <c r="BR24" s="69"/>
      <c r="BS24" s="69"/>
      <c r="BT24" s="69"/>
      <c r="BU24" s="69"/>
      <c r="BV24" s="69"/>
      <c r="BW24" s="69"/>
      <c r="BX24" s="69"/>
      <c r="BY24" s="69"/>
      <c r="BZ24" s="70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68"/>
      <c r="BM25" s="69"/>
      <c r="BN25" s="69"/>
      <c r="BO25" s="69"/>
      <c r="BP25" s="69"/>
      <c r="BQ25" s="69"/>
      <c r="BR25" s="69"/>
      <c r="BS25" s="69"/>
      <c r="BT25" s="69"/>
      <c r="BU25" s="69"/>
      <c r="BV25" s="69"/>
      <c r="BW25" s="69"/>
      <c r="BX25" s="69"/>
      <c r="BY25" s="69"/>
      <c r="BZ25" s="70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68"/>
      <c r="BM26" s="69"/>
      <c r="BN26" s="69"/>
      <c r="BO26" s="69"/>
      <c r="BP26" s="69"/>
      <c r="BQ26" s="69"/>
      <c r="BR26" s="69"/>
      <c r="BS26" s="69"/>
      <c r="BT26" s="69"/>
      <c r="BU26" s="69"/>
      <c r="BV26" s="69"/>
      <c r="BW26" s="69"/>
      <c r="BX26" s="69"/>
      <c r="BY26" s="69"/>
      <c r="BZ26" s="70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68"/>
      <c r="BM27" s="69"/>
      <c r="BN27" s="69"/>
      <c r="BO27" s="69"/>
      <c r="BP27" s="69"/>
      <c r="BQ27" s="69"/>
      <c r="BR27" s="69"/>
      <c r="BS27" s="69"/>
      <c r="BT27" s="69"/>
      <c r="BU27" s="69"/>
      <c r="BV27" s="69"/>
      <c r="BW27" s="69"/>
      <c r="BX27" s="69"/>
      <c r="BY27" s="69"/>
      <c r="BZ27" s="70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68"/>
      <c r="BM28" s="69"/>
      <c r="BN28" s="69"/>
      <c r="BO28" s="69"/>
      <c r="BP28" s="69"/>
      <c r="BQ28" s="69"/>
      <c r="BR28" s="69"/>
      <c r="BS28" s="69"/>
      <c r="BT28" s="69"/>
      <c r="BU28" s="69"/>
      <c r="BV28" s="69"/>
      <c r="BW28" s="69"/>
      <c r="BX28" s="69"/>
      <c r="BY28" s="69"/>
      <c r="BZ28" s="70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68"/>
      <c r="BM29" s="69"/>
      <c r="BN29" s="69"/>
      <c r="BO29" s="69"/>
      <c r="BP29" s="69"/>
      <c r="BQ29" s="69"/>
      <c r="BR29" s="69"/>
      <c r="BS29" s="69"/>
      <c r="BT29" s="69"/>
      <c r="BU29" s="69"/>
      <c r="BV29" s="69"/>
      <c r="BW29" s="69"/>
      <c r="BX29" s="69"/>
      <c r="BY29" s="69"/>
      <c r="BZ29" s="70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68"/>
      <c r="BM30" s="69"/>
      <c r="BN30" s="69"/>
      <c r="BO30" s="69"/>
      <c r="BP30" s="69"/>
      <c r="BQ30" s="69"/>
      <c r="BR30" s="69"/>
      <c r="BS30" s="69"/>
      <c r="BT30" s="69"/>
      <c r="BU30" s="69"/>
      <c r="BV30" s="69"/>
      <c r="BW30" s="69"/>
      <c r="BX30" s="69"/>
      <c r="BY30" s="69"/>
      <c r="BZ30" s="70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68"/>
      <c r="BM31" s="69"/>
      <c r="BN31" s="69"/>
      <c r="BO31" s="69"/>
      <c r="BP31" s="69"/>
      <c r="BQ31" s="69"/>
      <c r="BR31" s="69"/>
      <c r="BS31" s="69"/>
      <c r="BT31" s="69"/>
      <c r="BU31" s="69"/>
      <c r="BV31" s="69"/>
      <c r="BW31" s="69"/>
      <c r="BX31" s="69"/>
      <c r="BY31" s="69"/>
      <c r="BZ31" s="70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68"/>
      <c r="BM32" s="69"/>
      <c r="BN32" s="69"/>
      <c r="BO32" s="69"/>
      <c r="BP32" s="69"/>
      <c r="BQ32" s="69"/>
      <c r="BR32" s="69"/>
      <c r="BS32" s="69"/>
      <c r="BT32" s="69"/>
      <c r="BU32" s="69"/>
      <c r="BV32" s="69"/>
      <c r="BW32" s="69"/>
      <c r="BX32" s="69"/>
      <c r="BY32" s="69"/>
      <c r="BZ32" s="70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68"/>
      <c r="BM33" s="69"/>
      <c r="BN33" s="69"/>
      <c r="BO33" s="69"/>
      <c r="BP33" s="69"/>
      <c r="BQ33" s="69"/>
      <c r="BR33" s="69"/>
      <c r="BS33" s="69"/>
      <c r="BT33" s="69"/>
      <c r="BU33" s="69"/>
      <c r="BV33" s="69"/>
      <c r="BW33" s="69"/>
      <c r="BX33" s="69"/>
      <c r="BY33" s="69"/>
      <c r="BZ33" s="70"/>
    </row>
    <row r="34" spans="1:78" ht="13.5" customHeight="1" x14ac:dyDescent="0.15">
      <c r="A34" s="2"/>
      <c r="B34" s="16"/>
      <c r="C34" s="74" t="s">
        <v>27</v>
      </c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19"/>
      <c r="R34" s="74" t="s">
        <v>28</v>
      </c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19"/>
      <c r="AG34" s="74" t="s">
        <v>29</v>
      </c>
      <c r="AH34" s="74"/>
      <c r="AI34" s="74"/>
      <c r="AJ34" s="74"/>
      <c r="AK34" s="74"/>
      <c r="AL34" s="74"/>
      <c r="AM34" s="74"/>
      <c r="AN34" s="74"/>
      <c r="AO34" s="74"/>
      <c r="AP34" s="74"/>
      <c r="AQ34" s="74"/>
      <c r="AR34" s="74"/>
      <c r="AS34" s="74"/>
      <c r="AT34" s="74"/>
      <c r="AU34" s="19"/>
      <c r="AV34" s="74" t="s">
        <v>30</v>
      </c>
      <c r="AW34" s="74"/>
      <c r="AX34" s="74"/>
      <c r="AY34" s="74"/>
      <c r="AZ34" s="74"/>
      <c r="BA34" s="74"/>
      <c r="BB34" s="74"/>
      <c r="BC34" s="74"/>
      <c r="BD34" s="74"/>
      <c r="BE34" s="74"/>
      <c r="BF34" s="74"/>
      <c r="BG34" s="74"/>
      <c r="BH34" s="74"/>
      <c r="BI34" s="74"/>
      <c r="BJ34" s="18"/>
      <c r="BK34" s="2"/>
      <c r="BL34" s="68"/>
      <c r="BM34" s="69"/>
      <c r="BN34" s="69"/>
      <c r="BO34" s="69"/>
      <c r="BP34" s="69"/>
      <c r="BQ34" s="69"/>
      <c r="BR34" s="69"/>
      <c r="BS34" s="69"/>
      <c r="BT34" s="69"/>
      <c r="BU34" s="69"/>
      <c r="BV34" s="69"/>
      <c r="BW34" s="69"/>
      <c r="BX34" s="69"/>
      <c r="BY34" s="69"/>
      <c r="BZ34" s="70"/>
    </row>
    <row r="35" spans="1:78" ht="13.5" customHeight="1" x14ac:dyDescent="0.15">
      <c r="A35" s="2"/>
      <c r="B35" s="16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19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19"/>
      <c r="AG35" s="74"/>
      <c r="AH35" s="74"/>
      <c r="AI35" s="74"/>
      <c r="AJ35" s="74"/>
      <c r="AK35" s="74"/>
      <c r="AL35" s="74"/>
      <c r="AM35" s="74"/>
      <c r="AN35" s="74"/>
      <c r="AO35" s="74"/>
      <c r="AP35" s="74"/>
      <c r="AQ35" s="74"/>
      <c r="AR35" s="74"/>
      <c r="AS35" s="74"/>
      <c r="AT35" s="74"/>
      <c r="AU35" s="19"/>
      <c r="AV35" s="74"/>
      <c r="AW35" s="74"/>
      <c r="AX35" s="74"/>
      <c r="AY35" s="74"/>
      <c r="AZ35" s="74"/>
      <c r="BA35" s="74"/>
      <c r="BB35" s="74"/>
      <c r="BC35" s="74"/>
      <c r="BD35" s="74"/>
      <c r="BE35" s="74"/>
      <c r="BF35" s="74"/>
      <c r="BG35" s="74"/>
      <c r="BH35" s="74"/>
      <c r="BI35" s="74"/>
      <c r="BJ35" s="18"/>
      <c r="BK35" s="2"/>
      <c r="BL35" s="68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70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68"/>
      <c r="BM36" s="69"/>
      <c r="BN36" s="69"/>
      <c r="BO36" s="69"/>
      <c r="BP36" s="69"/>
      <c r="BQ36" s="69"/>
      <c r="BR36" s="69"/>
      <c r="BS36" s="69"/>
      <c r="BT36" s="69"/>
      <c r="BU36" s="69"/>
      <c r="BV36" s="69"/>
      <c r="BW36" s="69"/>
      <c r="BX36" s="69"/>
      <c r="BY36" s="69"/>
      <c r="BZ36" s="70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68"/>
      <c r="BM37" s="69"/>
      <c r="BN37" s="69"/>
      <c r="BO37" s="69"/>
      <c r="BP37" s="69"/>
      <c r="BQ37" s="69"/>
      <c r="BR37" s="69"/>
      <c r="BS37" s="69"/>
      <c r="BT37" s="69"/>
      <c r="BU37" s="69"/>
      <c r="BV37" s="69"/>
      <c r="BW37" s="69"/>
      <c r="BX37" s="69"/>
      <c r="BY37" s="69"/>
      <c r="BZ37" s="70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68"/>
      <c r="BM38" s="69"/>
      <c r="BN38" s="69"/>
      <c r="BO38" s="69"/>
      <c r="BP38" s="69"/>
      <c r="BQ38" s="69"/>
      <c r="BR38" s="69"/>
      <c r="BS38" s="69"/>
      <c r="BT38" s="69"/>
      <c r="BU38" s="69"/>
      <c r="BV38" s="69"/>
      <c r="BW38" s="69"/>
      <c r="BX38" s="69"/>
      <c r="BY38" s="69"/>
      <c r="BZ38" s="70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68"/>
      <c r="BM39" s="69"/>
      <c r="BN39" s="69"/>
      <c r="BO39" s="69"/>
      <c r="BP39" s="69"/>
      <c r="BQ39" s="69"/>
      <c r="BR39" s="69"/>
      <c r="BS39" s="69"/>
      <c r="BT39" s="69"/>
      <c r="BU39" s="69"/>
      <c r="BV39" s="69"/>
      <c r="BW39" s="69"/>
      <c r="BX39" s="69"/>
      <c r="BY39" s="69"/>
      <c r="BZ39" s="70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68"/>
      <c r="BM40" s="69"/>
      <c r="BN40" s="69"/>
      <c r="BO40" s="69"/>
      <c r="BP40" s="69"/>
      <c r="BQ40" s="69"/>
      <c r="BR40" s="69"/>
      <c r="BS40" s="69"/>
      <c r="BT40" s="69"/>
      <c r="BU40" s="69"/>
      <c r="BV40" s="69"/>
      <c r="BW40" s="69"/>
      <c r="BX40" s="69"/>
      <c r="BY40" s="69"/>
      <c r="BZ40" s="70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68"/>
      <c r="BM41" s="69"/>
      <c r="BN41" s="69"/>
      <c r="BO41" s="69"/>
      <c r="BP41" s="69"/>
      <c r="BQ41" s="69"/>
      <c r="BR41" s="69"/>
      <c r="BS41" s="69"/>
      <c r="BT41" s="69"/>
      <c r="BU41" s="69"/>
      <c r="BV41" s="69"/>
      <c r="BW41" s="69"/>
      <c r="BX41" s="69"/>
      <c r="BY41" s="69"/>
      <c r="BZ41" s="70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68"/>
      <c r="BM42" s="69"/>
      <c r="BN42" s="69"/>
      <c r="BO42" s="69"/>
      <c r="BP42" s="69"/>
      <c r="BQ42" s="69"/>
      <c r="BR42" s="69"/>
      <c r="BS42" s="69"/>
      <c r="BT42" s="69"/>
      <c r="BU42" s="69"/>
      <c r="BV42" s="69"/>
      <c r="BW42" s="69"/>
      <c r="BX42" s="69"/>
      <c r="BY42" s="69"/>
      <c r="BZ42" s="70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68"/>
      <c r="BM43" s="69"/>
      <c r="BN43" s="69"/>
      <c r="BO43" s="69"/>
      <c r="BP43" s="69"/>
      <c r="BQ43" s="69"/>
      <c r="BR43" s="69"/>
      <c r="BS43" s="69"/>
      <c r="BT43" s="69"/>
      <c r="BU43" s="69"/>
      <c r="BV43" s="69"/>
      <c r="BW43" s="69"/>
      <c r="BX43" s="69"/>
      <c r="BY43" s="69"/>
      <c r="BZ43" s="70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71"/>
      <c r="BM44" s="72"/>
      <c r="BN44" s="72"/>
      <c r="BO44" s="72"/>
      <c r="BP44" s="72"/>
      <c r="BQ44" s="72"/>
      <c r="BR44" s="72"/>
      <c r="BS44" s="72"/>
      <c r="BT44" s="72"/>
      <c r="BU44" s="72"/>
      <c r="BV44" s="72"/>
      <c r="BW44" s="72"/>
      <c r="BX44" s="72"/>
      <c r="BY44" s="72"/>
      <c r="BZ44" s="73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2" t="s">
        <v>31</v>
      </c>
      <c r="BM45" s="63"/>
      <c r="BN45" s="63"/>
      <c r="BO45" s="63"/>
      <c r="BP45" s="63"/>
      <c r="BQ45" s="63"/>
      <c r="BR45" s="63"/>
      <c r="BS45" s="63"/>
      <c r="BT45" s="63"/>
      <c r="BU45" s="63"/>
      <c r="BV45" s="63"/>
      <c r="BW45" s="63"/>
      <c r="BX45" s="63"/>
      <c r="BY45" s="63"/>
      <c r="BZ45" s="64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5"/>
      <c r="BM46" s="66"/>
      <c r="BN46" s="66"/>
      <c r="BO46" s="66"/>
      <c r="BP46" s="66"/>
      <c r="BQ46" s="66"/>
      <c r="BR46" s="66"/>
      <c r="BS46" s="66"/>
      <c r="BT46" s="66"/>
      <c r="BU46" s="66"/>
      <c r="BV46" s="66"/>
      <c r="BW46" s="66"/>
      <c r="BX46" s="66"/>
      <c r="BY46" s="66"/>
      <c r="BZ46" s="67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68" t="s">
        <v>123</v>
      </c>
      <c r="BM47" s="69"/>
      <c r="BN47" s="69"/>
      <c r="BO47" s="69"/>
      <c r="BP47" s="69"/>
      <c r="BQ47" s="69"/>
      <c r="BR47" s="69"/>
      <c r="BS47" s="69"/>
      <c r="BT47" s="69"/>
      <c r="BU47" s="69"/>
      <c r="BV47" s="69"/>
      <c r="BW47" s="69"/>
      <c r="BX47" s="69"/>
      <c r="BY47" s="69"/>
      <c r="BZ47" s="70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68"/>
      <c r="BM48" s="69"/>
      <c r="BN48" s="69"/>
      <c r="BO48" s="69"/>
      <c r="BP48" s="69"/>
      <c r="BQ48" s="69"/>
      <c r="BR48" s="69"/>
      <c r="BS48" s="69"/>
      <c r="BT48" s="69"/>
      <c r="BU48" s="69"/>
      <c r="BV48" s="69"/>
      <c r="BW48" s="69"/>
      <c r="BX48" s="69"/>
      <c r="BY48" s="69"/>
      <c r="BZ48" s="70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68"/>
      <c r="BM49" s="69"/>
      <c r="BN49" s="69"/>
      <c r="BO49" s="69"/>
      <c r="BP49" s="69"/>
      <c r="BQ49" s="69"/>
      <c r="BR49" s="69"/>
      <c r="BS49" s="69"/>
      <c r="BT49" s="69"/>
      <c r="BU49" s="69"/>
      <c r="BV49" s="69"/>
      <c r="BW49" s="69"/>
      <c r="BX49" s="69"/>
      <c r="BY49" s="69"/>
      <c r="BZ49" s="70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68"/>
      <c r="BM50" s="69"/>
      <c r="BN50" s="69"/>
      <c r="BO50" s="69"/>
      <c r="BP50" s="69"/>
      <c r="BQ50" s="69"/>
      <c r="BR50" s="69"/>
      <c r="BS50" s="69"/>
      <c r="BT50" s="69"/>
      <c r="BU50" s="69"/>
      <c r="BV50" s="69"/>
      <c r="BW50" s="69"/>
      <c r="BX50" s="69"/>
      <c r="BY50" s="69"/>
      <c r="BZ50" s="70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68"/>
      <c r="BM51" s="69"/>
      <c r="BN51" s="69"/>
      <c r="BO51" s="69"/>
      <c r="BP51" s="69"/>
      <c r="BQ51" s="69"/>
      <c r="BR51" s="69"/>
      <c r="BS51" s="69"/>
      <c r="BT51" s="69"/>
      <c r="BU51" s="69"/>
      <c r="BV51" s="69"/>
      <c r="BW51" s="69"/>
      <c r="BX51" s="69"/>
      <c r="BY51" s="69"/>
      <c r="BZ51" s="70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68"/>
      <c r="BM52" s="69"/>
      <c r="BN52" s="69"/>
      <c r="BO52" s="69"/>
      <c r="BP52" s="69"/>
      <c r="BQ52" s="69"/>
      <c r="BR52" s="69"/>
      <c r="BS52" s="69"/>
      <c r="BT52" s="69"/>
      <c r="BU52" s="69"/>
      <c r="BV52" s="69"/>
      <c r="BW52" s="69"/>
      <c r="BX52" s="69"/>
      <c r="BY52" s="69"/>
      <c r="BZ52" s="70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68"/>
      <c r="BM53" s="69"/>
      <c r="BN53" s="69"/>
      <c r="BO53" s="69"/>
      <c r="BP53" s="69"/>
      <c r="BQ53" s="69"/>
      <c r="BR53" s="69"/>
      <c r="BS53" s="69"/>
      <c r="BT53" s="69"/>
      <c r="BU53" s="69"/>
      <c r="BV53" s="69"/>
      <c r="BW53" s="69"/>
      <c r="BX53" s="69"/>
      <c r="BY53" s="69"/>
      <c r="BZ53" s="70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68"/>
      <c r="BM54" s="69"/>
      <c r="BN54" s="69"/>
      <c r="BO54" s="69"/>
      <c r="BP54" s="69"/>
      <c r="BQ54" s="69"/>
      <c r="BR54" s="69"/>
      <c r="BS54" s="69"/>
      <c r="BT54" s="69"/>
      <c r="BU54" s="69"/>
      <c r="BV54" s="69"/>
      <c r="BW54" s="69"/>
      <c r="BX54" s="69"/>
      <c r="BY54" s="69"/>
      <c r="BZ54" s="70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68"/>
      <c r="BM55" s="69"/>
      <c r="BN55" s="69"/>
      <c r="BO55" s="69"/>
      <c r="BP55" s="69"/>
      <c r="BQ55" s="69"/>
      <c r="BR55" s="69"/>
      <c r="BS55" s="69"/>
      <c r="BT55" s="69"/>
      <c r="BU55" s="69"/>
      <c r="BV55" s="69"/>
      <c r="BW55" s="69"/>
      <c r="BX55" s="69"/>
      <c r="BY55" s="69"/>
      <c r="BZ55" s="70"/>
    </row>
    <row r="56" spans="1:78" ht="13.5" customHeight="1" x14ac:dyDescent="0.15">
      <c r="A56" s="2"/>
      <c r="B56" s="16"/>
      <c r="C56" s="74" t="s">
        <v>32</v>
      </c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19"/>
      <c r="R56" s="74" t="s">
        <v>33</v>
      </c>
      <c r="S56" s="74"/>
      <c r="T56" s="74"/>
      <c r="U56" s="74"/>
      <c r="V56" s="74"/>
      <c r="W56" s="74"/>
      <c r="X56" s="74"/>
      <c r="Y56" s="74"/>
      <c r="Z56" s="74"/>
      <c r="AA56" s="74"/>
      <c r="AB56" s="74"/>
      <c r="AC56" s="74"/>
      <c r="AD56" s="74"/>
      <c r="AE56" s="74"/>
      <c r="AF56" s="19"/>
      <c r="AG56" s="74" t="s">
        <v>34</v>
      </c>
      <c r="AH56" s="74"/>
      <c r="AI56" s="74"/>
      <c r="AJ56" s="74"/>
      <c r="AK56" s="74"/>
      <c r="AL56" s="74"/>
      <c r="AM56" s="74"/>
      <c r="AN56" s="74"/>
      <c r="AO56" s="74"/>
      <c r="AP56" s="74"/>
      <c r="AQ56" s="74"/>
      <c r="AR56" s="74"/>
      <c r="AS56" s="74"/>
      <c r="AT56" s="74"/>
      <c r="AU56" s="19"/>
      <c r="AV56" s="74" t="s">
        <v>35</v>
      </c>
      <c r="AW56" s="74"/>
      <c r="AX56" s="74"/>
      <c r="AY56" s="74"/>
      <c r="AZ56" s="74"/>
      <c r="BA56" s="74"/>
      <c r="BB56" s="74"/>
      <c r="BC56" s="74"/>
      <c r="BD56" s="74"/>
      <c r="BE56" s="74"/>
      <c r="BF56" s="74"/>
      <c r="BG56" s="74"/>
      <c r="BH56" s="74"/>
      <c r="BI56" s="74"/>
      <c r="BJ56" s="18"/>
      <c r="BK56" s="2"/>
      <c r="BL56" s="68"/>
      <c r="BM56" s="69"/>
      <c r="BN56" s="69"/>
      <c r="BO56" s="69"/>
      <c r="BP56" s="69"/>
      <c r="BQ56" s="69"/>
      <c r="BR56" s="69"/>
      <c r="BS56" s="69"/>
      <c r="BT56" s="69"/>
      <c r="BU56" s="69"/>
      <c r="BV56" s="69"/>
      <c r="BW56" s="69"/>
      <c r="BX56" s="69"/>
      <c r="BY56" s="69"/>
      <c r="BZ56" s="70"/>
    </row>
    <row r="57" spans="1:78" ht="13.5" customHeight="1" x14ac:dyDescent="0.15">
      <c r="A57" s="2"/>
      <c r="B57" s="16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19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  <c r="AD57" s="74"/>
      <c r="AE57" s="74"/>
      <c r="AF57" s="19"/>
      <c r="AG57" s="74"/>
      <c r="AH57" s="74"/>
      <c r="AI57" s="74"/>
      <c r="AJ57" s="74"/>
      <c r="AK57" s="74"/>
      <c r="AL57" s="74"/>
      <c r="AM57" s="74"/>
      <c r="AN57" s="74"/>
      <c r="AO57" s="74"/>
      <c r="AP57" s="74"/>
      <c r="AQ57" s="74"/>
      <c r="AR57" s="74"/>
      <c r="AS57" s="74"/>
      <c r="AT57" s="74"/>
      <c r="AU57" s="19"/>
      <c r="AV57" s="74"/>
      <c r="AW57" s="74"/>
      <c r="AX57" s="74"/>
      <c r="AY57" s="74"/>
      <c r="AZ57" s="74"/>
      <c r="BA57" s="74"/>
      <c r="BB57" s="74"/>
      <c r="BC57" s="74"/>
      <c r="BD57" s="74"/>
      <c r="BE57" s="74"/>
      <c r="BF57" s="74"/>
      <c r="BG57" s="74"/>
      <c r="BH57" s="74"/>
      <c r="BI57" s="74"/>
      <c r="BJ57" s="18"/>
      <c r="BK57" s="2"/>
      <c r="BL57" s="68"/>
      <c r="BM57" s="69"/>
      <c r="BN57" s="69"/>
      <c r="BO57" s="69"/>
      <c r="BP57" s="69"/>
      <c r="BQ57" s="69"/>
      <c r="BR57" s="69"/>
      <c r="BS57" s="69"/>
      <c r="BT57" s="69"/>
      <c r="BU57" s="69"/>
      <c r="BV57" s="69"/>
      <c r="BW57" s="69"/>
      <c r="BX57" s="69"/>
      <c r="BY57" s="69"/>
      <c r="BZ57" s="70"/>
    </row>
    <row r="58" spans="1:78" ht="13.5" customHeight="1" x14ac:dyDescent="0.15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68"/>
      <c r="BM58" s="69"/>
      <c r="BN58" s="69"/>
      <c r="BO58" s="69"/>
      <c r="BP58" s="69"/>
      <c r="BQ58" s="69"/>
      <c r="BR58" s="69"/>
      <c r="BS58" s="69"/>
      <c r="BT58" s="69"/>
      <c r="BU58" s="69"/>
      <c r="BV58" s="69"/>
      <c r="BW58" s="69"/>
      <c r="BX58" s="69"/>
      <c r="BY58" s="69"/>
      <c r="BZ58" s="70"/>
    </row>
    <row r="59" spans="1:78" ht="13.5" customHeight="1" x14ac:dyDescent="0.15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68"/>
      <c r="BM59" s="69"/>
      <c r="BN59" s="69"/>
      <c r="BO59" s="69"/>
      <c r="BP59" s="69"/>
      <c r="BQ59" s="69"/>
      <c r="BR59" s="69"/>
      <c r="BS59" s="69"/>
      <c r="BT59" s="69"/>
      <c r="BU59" s="69"/>
      <c r="BV59" s="69"/>
      <c r="BW59" s="69"/>
      <c r="BX59" s="69"/>
      <c r="BY59" s="69"/>
      <c r="BZ59" s="70"/>
    </row>
    <row r="60" spans="1:78" ht="13.5" customHeight="1" x14ac:dyDescent="0.15">
      <c r="A60" s="2"/>
      <c r="B60" s="59" t="s">
        <v>36</v>
      </c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1"/>
      <c r="BK60" s="2"/>
      <c r="BL60" s="68"/>
      <c r="BM60" s="69"/>
      <c r="BN60" s="69"/>
      <c r="BO60" s="69"/>
      <c r="BP60" s="69"/>
      <c r="BQ60" s="69"/>
      <c r="BR60" s="69"/>
      <c r="BS60" s="69"/>
      <c r="BT60" s="69"/>
      <c r="BU60" s="69"/>
      <c r="BV60" s="69"/>
      <c r="BW60" s="69"/>
      <c r="BX60" s="69"/>
      <c r="BY60" s="69"/>
      <c r="BZ60" s="70"/>
    </row>
    <row r="61" spans="1:78" ht="13.5" customHeight="1" x14ac:dyDescent="0.15">
      <c r="A61" s="2"/>
      <c r="B61" s="59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1"/>
      <c r="BK61" s="2"/>
      <c r="BL61" s="68"/>
      <c r="BM61" s="69"/>
      <c r="BN61" s="69"/>
      <c r="BO61" s="69"/>
      <c r="BP61" s="69"/>
      <c r="BQ61" s="69"/>
      <c r="BR61" s="69"/>
      <c r="BS61" s="69"/>
      <c r="BT61" s="69"/>
      <c r="BU61" s="69"/>
      <c r="BV61" s="69"/>
      <c r="BW61" s="69"/>
      <c r="BX61" s="69"/>
      <c r="BY61" s="69"/>
      <c r="BZ61" s="70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68"/>
      <c r="BM62" s="69"/>
      <c r="BN62" s="69"/>
      <c r="BO62" s="69"/>
      <c r="BP62" s="69"/>
      <c r="BQ62" s="69"/>
      <c r="BR62" s="69"/>
      <c r="BS62" s="69"/>
      <c r="BT62" s="69"/>
      <c r="BU62" s="69"/>
      <c r="BV62" s="69"/>
      <c r="BW62" s="69"/>
      <c r="BX62" s="69"/>
      <c r="BY62" s="69"/>
      <c r="BZ62" s="70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71"/>
      <c r="BM63" s="72"/>
      <c r="BN63" s="72"/>
      <c r="BO63" s="72"/>
      <c r="BP63" s="72"/>
      <c r="BQ63" s="72"/>
      <c r="BR63" s="72"/>
      <c r="BS63" s="72"/>
      <c r="BT63" s="72"/>
      <c r="BU63" s="72"/>
      <c r="BV63" s="72"/>
      <c r="BW63" s="72"/>
      <c r="BX63" s="72"/>
      <c r="BY63" s="72"/>
      <c r="BZ63" s="73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2" t="s">
        <v>37</v>
      </c>
      <c r="BM64" s="63"/>
      <c r="BN64" s="63"/>
      <c r="BO64" s="63"/>
      <c r="BP64" s="63"/>
      <c r="BQ64" s="63"/>
      <c r="BR64" s="63"/>
      <c r="BS64" s="63"/>
      <c r="BT64" s="63"/>
      <c r="BU64" s="63"/>
      <c r="BV64" s="63"/>
      <c r="BW64" s="63"/>
      <c r="BX64" s="63"/>
      <c r="BY64" s="63"/>
      <c r="BZ64" s="64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5"/>
      <c r="BM65" s="66"/>
      <c r="BN65" s="66"/>
      <c r="BO65" s="66"/>
      <c r="BP65" s="66"/>
      <c r="BQ65" s="66"/>
      <c r="BR65" s="66"/>
      <c r="BS65" s="66"/>
      <c r="BT65" s="66"/>
      <c r="BU65" s="66"/>
      <c r="BV65" s="66"/>
      <c r="BW65" s="66"/>
      <c r="BX65" s="66"/>
      <c r="BY65" s="66"/>
      <c r="BZ65" s="67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68" t="s">
        <v>124</v>
      </c>
      <c r="BM66" s="69"/>
      <c r="BN66" s="69"/>
      <c r="BO66" s="69"/>
      <c r="BP66" s="69"/>
      <c r="BQ66" s="69"/>
      <c r="BR66" s="69"/>
      <c r="BS66" s="69"/>
      <c r="BT66" s="69"/>
      <c r="BU66" s="69"/>
      <c r="BV66" s="69"/>
      <c r="BW66" s="69"/>
      <c r="BX66" s="69"/>
      <c r="BY66" s="69"/>
      <c r="BZ66" s="70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68"/>
      <c r="BM67" s="69"/>
      <c r="BN67" s="69"/>
      <c r="BO67" s="69"/>
      <c r="BP67" s="69"/>
      <c r="BQ67" s="69"/>
      <c r="BR67" s="69"/>
      <c r="BS67" s="69"/>
      <c r="BT67" s="69"/>
      <c r="BU67" s="69"/>
      <c r="BV67" s="69"/>
      <c r="BW67" s="69"/>
      <c r="BX67" s="69"/>
      <c r="BY67" s="69"/>
      <c r="BZ67" s="70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68"/>
      <c r="BM68" s="69"/>
      <c r="BN68" s="69"/>
      <c r="BO68" s="69"/>
      <c r="BP68" s="69"/>
      <c r="BQ68" s="69"/>
      <c r="BR68" s="69"/>
      <c r="BS68" s="69"/>
      <c r="BT68" s="69"/>
      <c r="BU68" s="69"/>
      <c r="BV68" s="69"/>
      <c r="BW68" s="69"/>
      <c r="BX68" s="69"/>
      <c r="BY68" s="69"/>
      <c r="BZ68" s="70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68"/>
      <c r="BM69" s="69"/>
      <c r="BN69" s="69"/>
      <c r="BO69" s="69"/>
      <c r="BP69" s="69"/>
      <c r="BQ69" s="69"/>
      <c r="BR69" s="69"/>
      <c r="BS69" s="69"/>
      <c r="BT69" s="69"/>
      <c r="BU69" s="69"/>
      <c r="BV69" s="69"/>
      <c r="BW69" s="69"/>
      <c r="BX69" s="69"/>
      <c r="BY69" s="69"/>
      <c r="BZ69" s="70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68"/>
      <c r="BM70" s="69"/>
      <c r="BN70" s="69"/>
      <c r="BO70" s="69"/>
      <c r="BP70" s="69"/>
      <c r="BQ70" s="69"/>
      <c r="BR70" s="69"/>
      <c r="BS70" s="69"/>
      <c r="BT70" s="69"/>
      <c r="BU70" s="69"/>
      <c r="BV70" s="69"/>
      <c r="BW70" s="69"/>
      <c r="BX70" s="69"/>
      <c r="BY70" s="69"/>
      <c r="BZ70" s="70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68"/>
      <c r="BM71" s="69"/>
      <c r="BN71" s="69"/>
      <c r="BO71" s="69"/>
      <c r="BP71" s="69"/>
      <c r="BQ71" s="69"/>
      <c r="BR71" s="69"/>
      <c r="BS71" s="69"/>
      <c r="BT71" s="69"/>
      <c r="BU71" s="69"/>
      <c r="BV71" s="69"/>
      <c r="BW71" s="69"/>
      <c r="BX71" s="69"/>
      <c r="BY71" s="69"/>
      <c r="BZ71" s="70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68"/>
      <c r="BM72" s="69"/>
      <c r="BN72" s="69"/>
      <c r="BO72" s="69"/>
      <c r="BP72" s="69"/>
      <c r="BQ72" s="69"/>
      <c r="BR72" s="69"/>
      <c r="BS72" s="69"/>
      <c r="BT72" s="69"/>
      <c r="BU72" s="69"/>
      <c r="BV72" s="69"/>
      <c r="BW72" s="69"/>
      <c r="BX72" s="69"/>
      <c r="BY72" s="69"/>
      <c r="BZ72" s="70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68"/>
      <c r="BM73" s="69"/>
      <c r="BN73" s="69"/>
      <c r="BO73" s="69"/>
      <c r="BP73" s="69"/>
      <c r="BQ73" s="69"/>
      <c r="BR73" s="69"/>
      <c r="BS73" s="69"/>
      <c r="BT73" s="69"/>
      <c r="BU73" s="69"/>
      <c r="BV73" s="69"/>
      <c r="BW73" s="69"/>
      <c r="BX73" s="69"/>
      <c r="BY73" s="69"/>
      <c r="BZ73" s="70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68"/>
      <c r="BM74" s="69"/>
      <c r="BN74" s="69"/>
      <c r="BO74" s="69"/>
      <c r="BP74" s="69"/>
      <c r="BQ74" s="69"/>
      <c r="BR74" s="69"/>
      <c r="BS74" s="69"/>
      <c r="BT74" s="69"/>
      <c r="BU74" s="69"/>
      <c r="BV74" s="69"/>
      <c r="BW74" s="69"/>
      <c r="BX74" s="69"/>
      <c r="BY74" s="69"/>
      <c r="BZ74" s="70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68"/>
      <c r="BM75" s="69"/>
      <c r="BN75" s="69"/>
      <c r="BO75" s="69"/>
      <c r="BP75" s="69"/>
      <c r="BQ75" s="69"/>
      <c r="BR75" s="69"/>
      <c r="BS75" s="69"/>
      <c r="BT75" s="69"/>
      <c r="BU75" s="69"/>
      <c r="BV75" s="69"/>
      <c r="BW75" s="69"/>
      <c r="BX75" s="69"/>
      <c r="BY75" s="69"/>
      <c r="BZ75" s="70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68"/>
      <c r="BM76" s="69"/>
      <c r="BN76" s="69"/>
      <c r="BO76" s="69"/>
      <c r="BP76" s="69"/>
      <c r="BQ76" s="69"/>
      <c r="BR76" s="69"/>
      <c r="BS76" s="69"/>
      <c r="BT76" s="69"/>
      <c r="BU76" s="69"/>
      <c r="BV76" s="69"/>
      <c r="BW76" s="69"/>
      <c r="BX76" s="69"/>
      <c r="BY76" s="69"/>
      <c r="BZ76" s="70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68"/>
      <c r="BM77" s="69"/>
      <c r="BN77" s="69"/>
      <c r="BO77" s="69"/>
      <c r="BP77" s="69"/>
      <c r="BQ77" s="69"/>
      <c r="BR77" s="69"/>
      <c r="BS77" s="69"/>
      <c r="BT77" s="69"/>
      <c r="BU77" s="69"/>
      <c r="BV77" s="69"/>
      <c r="BW77" s="69"/>
      <c r="BX77" s="69"/>
      <c r="BY77" s="69"/>
      <c r="BZ77" s="70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68"/>
      <c r="BM78" s="69"/>
      <c r="BN78" s="69"/>
      <c r="BO78" s="69"/>
      <c r="BP78" s="69"/>
      <c r="BQ78" s="69"/>
      <c r="BR78" s="69"/>
      <c r="BS78" s="69"/>
      <c r="BT78" s="69"/>
      <c r="BU78" s="69"/>
      <c r="BV78" s="69"/>
      <c r="BW78" s="69"/>
      <c r="BX78" s="69"/>
      <c r="BY78" s="69"/>
      <c r="BZ78" s="70"/>
    </row>
    <row r="79" spans="1:78" ht="13.5" customHeight="1" x14ac:dyDescent="0.15">
      <c r="A79" s="2"/>
      <c r="B79" s="16"/>
      <c r="C79" s="74" t="s">
        <v>38</v>
      </c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19"/>
      <c r="V79" s="19"/>
      <c r="W79" s="74" t="s">
        <v>39</v>
      </c>
      <c r="X79" s="74"/>
      <c r="Y79" s="74"/>
      <c r="Z79" s="74"/>
      <c r="AA79" s="74"/>
      <c r="AB79" s="74"/>
      <c r="AC79" s="74"/>
      <c r="AD79" s="74"/>
      <c r="AE79" s="74"/>
      <c r="AF79" s="74"/>
      <c r="AG79" s="74"/>
      <c r="AH79" s="74"/>
      <c r="AI79" s="74"/>
      <c r="AJ79" s="74"/>
      <c r="AK79" s="74"/>
      <c r="AL79" s="74"/>
      <c r="AM79" s="74"/>
      <c r="AN79" s="74"/>
      <c r="AO79" s="19"/>
      <c r="AP79" s="19"/>
      <c r="AQ79" s="74" t="s">
        <v>40</v>
      </c>
      <c r="AR79" s="74"/>
      <c r="AS79" s="74"/>
      <c r="AT79" s="74"/>
      <c r="AU79" s="74"/>
      <c r="AV79" s="74"/>
      <c r="AW79" s="74"/>
      <c r="AX79" s="74"/>
      <c r="AY79" s="74"/>
      <c r="AZ79" s="74"/>
      <c r="BA79" s="74"/>
      <c r="BB79" s="74"/>
      <c r="BC79" s="74"/>
      <c r="BD79" s="74"/>
      <c r="BE79" s="74"/>
      <c r="BF79" s="74"/>
      <c r="BG79" s="74"/>
      <c r="BH79" s="74"/>
      <c r="BI79" s="17"/>
      <c r="BJ79" s="18"/>
      <c r="BK79" s="2"/>
      <c r="BL79" s="68"/>
      <c r="BM79" s="69"/>
      <c r="BN79" s="69"/>
      <c r="BO79" s="69"/>
      <c r="BP79" s="69"/>
      <c r="BQ79" s="69"/>
      <c r="BR79" s="69"/>
      <c r="BS79" s="69"/>
      <c r="BT79" s="69"/>
      <c r="BU79" s="69"/>
      <c r="BV79" s="69"/>
      <c r="BW79" s="69"/>
      <c r="BX79" s="69"/>
      <c r="BY79" s="69"/>
      <c r="BZ79" s="70"/>
    </row>
    <row r="80" spans="1:78" ht="13.5" customHeight="1" x14ac:dyDescent="0.15">
      <c r="A80" s="2"/>
      <c r="B80" s="16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19"/>
      <c r="V80" s="19"/>
      <c r="W80" s="74"/>
      <c r="X80" s="74"/>
      <c r="Y80" s="74"/>
      <c r="Z80" s="74"/>
      <c r="AA80" s="74"/>
      <c r="AB80" s="74"/>
      <c r="AC80" s="74"/>
      <c r="AD80" s="74"/>
      <c r="AE80" s="74"/>
      <c r="AF80" s="74"/>
      <c r="AG80" s="74"/>
      <c r="AH80" s="74"/>
      <c r="AI80" s="74"/>
      <c r="AJ80" s="74"/>
      <c r="AK80" s="74"/>
      <c r="AL80" s="74"/>
      <c r="AM80" s="74"/>
      <c r="AN80" s="74"/>
      <c r="AO80" s="19"/>
      <c r="AP80" s="19"/>
      <c r="AQ80" s="74"/>
      <c r="AR80" s="74"/>
      <c r="AS80" s="74"/>
      <c r="AT80" s="74"/>
      <c r="AU80" s="74"/>
      <c r="AV80" s="74"/>
      <c r="AW80" s="74"/>
      <c r="AX80" s="74"/>
      <c r="AY80" s="74"/>
      <c r="AZ80" s="74"/>
      <c r="BA80" s="74"/>
      <c r="BB80" s="74"/>
      <c r="BC80" s="74"/>
      <c r="BD80" s="74"/>
      <c r="BE80" s="74"/>
      <c r="BF80" s="74"/>
      <c r="BG80" s="74"/>
      <c r="BH80" s="74"/>
      <c r="BI80" s="17"/>
      <c r="BJ80" s="18"/>
      <c r="BK80" s="2"/>
      <c r="BL80" s="68"/>
      <c r="BM80" s="69"/>
      <c r="BN80" s="69"/>
      <c r="BO80" s="69"/>
      <c r="BP80" s="69"/>
      <c r="BQ80" s="69"/>
      <c r="BR80" s="69"/>
      <c r="BS80" s="69"/>
      <c r="BT80" s="69"/>
      <c r="BU80" s="69"/>
      <c r="BV80" s="69"/>
      <c r="BW80" s="69"/>
      <c r="BX80" s="69"/>
      <c r="BY80" s="69"/>
      <c r="BZ80" s="70"/>
    </row>
    <row r="81" spans="1:78" ht="13.5" customHeight="1" x14ac:dyDescent="0.15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68"/>
      <c r="BM81" s="69"/>
      <c r="BN81" s="69"/>
      <c r="BO81" s="69"/>
      <c r="BP81" s="69"/>
      <c r="BQ81" s="69"/>
      <c r="BR81" s="69"/>
      <c r="BS81" s="69"/>
      <c r="BT81" s="69"/>
      <c r="BU81" s="69"/>
      <c r="BV81" s="69"/>
      <c r="BW81" s="69"/>
      <c r="BX81" s="69"/>
      <c r="BY81" s="69"/>
      <c r="BZ81" s="70"/>
    </row>
    <row r="82" spans="1:78" ht="13.5" customHeight="1" x14ac:dyDescent="0.15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71"/>
      <c r="BM82" s="72"/>
      <c r="BN82" s="72"/>
      <c r="BO82" s="72"/>
      <c r="BP82" s="72"/>
      <c r="BQ82" s="72"/>
      <c r="BR82" s="72"/>
      <c r="BS82" s="72"/>
      <c r="BT82" s="72"/>
      <c r="BU82" s="72"/>
      <c r="BV82" s="72"/>
      <c r="BW82" s="72"/>
      <c r="BX82" s="72"/>
      <c r="BY82" s="72"/>
      <c r="BZ82" s="73"/>
    </row>
    <row r="83" spans="1:78" x14ac:dyDescent="0.15">
      <c r="C83" s="2" t="s">
        <v>41</v>
      </c>
    </row>
    <row r="84" spans="1:78" x14ac:dyDescent="0.15">
      <c r="C84" s="2" t="s">
        <v>42</v>
      </c>
    </row>
    <row r="85" spans="1:78" hidden="1" x14ac:dyDescent="0.15">
      <c r="B85" s="25" t="s">
        <v>43</v>
      </c>
      <c r="C85" s="25"/>
      <c r="D85" s="25"/>
      <c r="E85" s="25" t="s">
        <v>44</v>
      </c>
      <c r="F85" s="25" t="s">
        <v>45</v>
      </c>
      <c r="G85" s="25" t="s">
        <v>46</v>
      </c>
      <c r="H85" s="25" t="s">
        <v>47</v>
      </c>
      <c r="I85" s="25" t="s">
        <v>48</v>
      </c>
      <c r="J85" s="25" t="s">
        <v>49</v>
      </c>
      <c r="K85" s="25" t="s">
        <v>50</v>
      </c>
      <c r="L85" s="25" t="s">
        <v>51</v>
      </c>
      <c r="M85" s="25" t="s">
        <v>52</v>
      </c>
      <c r="N85" s="25" t="s">
        <v>53</v>
      </c>
      <c r="O85" s="25" t="s">
        <v>54</v>
      </c>
    </row>
    <row r="86" spans="1:78" hidden="1" x14ac:dyDescent="0.15">
      <c r="B86" s="25"/>
      <c r="C86" s="25"/>
      <c r="D86" s="25"/>
      <c r="E86" s="25" t="str">
        <f>データ!AI6</f>
        <v/>
      </c>
      <c r="F86" s="25" t="s">
        <v>55</v>
      </c>
      <c r="G86" s="25" t="s">
        <v>55</v>
      </c>
      <c r="H86" s="25" t="str">
        <f>データ!BP6</f>
        <v>【707.33】</v>
      </c>
      <c r="I86" s="25" t="str">
        <f>データ!CA6</f>
        <v>【101.26】</v>
      </c>
      <c r="J86" s="25" t="str">
        <f>データ!CL6</f>
        <v>【136.39】</v>
      </c>
      <c r="K86" s="25" t="str">
        <f>データ!CW6</f>
        <v>【60.13】</v>
      </c>
      <c r="L86" s="25" t="str">
        <f>データ!DH6</f>
        <v>【95.06】</v>
      </c>
      <c r="M86" s="25" t="s">
        <v>56</v>
      </c>
      <c r="N86" s="25" t="s">
        <v>56</v>
      </c>
      <c r="O86" s="25" t="str">
        <f>データ!EO6</f>
        <v>【0.23】</v>
      </c>
    </row>
  </sheetData>
  <sheetProtection algorithmName="SHA-512" hashValue="ROft6wFldWInEkr81hO4bzn3NAbCgtuGYpSWXWsnenPxjzdZFfseZPDcp1ZVXBYnmym+nRwZMBBPSWT+MKqvMA==" saltValue="MQWPlyugvp8AJVHc+KIgZg==" spinCount="100000" sheet="1" objects="1" scenarios="1" formatCells="0" formatColumns="0" formatRows="0"/>
  <mergeCells count="57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57</v>
      </c>
      <c r="Y1" s="26">
        <v>1</v>
      </c>
      <c r="Z1" s="26">
        <v>1</v>
      </c>
      <c r="AA1" s="26">
        <v>1</v>
      </c>
      <c r="AB1" s="26">
        <v>1</v>
      </c>
      <c r="AC1" s="26">
        <v>1</v>
      </c>
      <c r="AD1" s="26">
        <v>1</v>
      </c>
      <c r="AE1" s="26">
        <v>1</v>
      </c>
      <c r="AF1" s="26">
        <v>1</v>
      </c>
      <c r="AG1" s="26">
        <v>1</v>
      </c>
      <c r="AH1" s="26">
        <v>1</v>
      </c>
      <c r="AI1" s="26"/>
      <c r="AJ1" s="26">
        <v>1</v>
      </c>
      <c r="AK1" s="26">
        <v>1</v>
      </c>
      <c r="AL1" s="26">
        <v>1</v>
      </c>
      <c r="AM1" s="26">
        <v>1</v>
      </c>
      <c r="AN1" s="26">
        <v>1</v>
      </c>
      <c r="AO1" s="26">
        <v>1</v>
      </c>
      <c r="AP1" s="26">
        <v>1</v>
      </c>
      <c r="AQ1" s="26">
        <v>1</v>
      </c>
      <c r="AR1" s="26">
        <v>1</v>
      </c>
      <c r="AS1" s="26">
        <v>1</v>
      </c>
      <c r="AT1" s="26"/>
      <c r="AU1" s="26">
        <v>1</v>
      </c>
      <c r="AV1" s="26">
        <v>1</v>
      </c>
      <c r="AW1" s="26">
        <v>1</v>
      </c>
      <c r="AX1" s="26">
        <v>1</v>
      </c>
      <c r="AY1" s="26">
        <v>1</v>
      </c>
      <c r="AZ1" s="26">
        <v>1</v>
      </c>
      <c r="BA1" s="26">
        <v>1</v>
      </c>
      <c r="BB1" s="26">
        <v>1</v>
      </c>
      <c r="BC1" s="26">
        <v>1</v>
      </c>
      <c r="BD1" s="26">
        <v>1</v>
      </c>
      <c r="BE1" s="26"/>
      <c r="BF1" s="26">
        <v>1</v>
      </c>
      <c r="BG1" s="26">
        <v>1</v>
      </c>
      <c r="BH1" s="26">
        <v>1</v>
      </c>
      <c r="BI1" s="26">
        <v>1</v>
      </c>
      <c r="BJ1" s="26">
        <v>1</v>
      </c>
      <c r="BK1" s="26">
        <v>1</v>
      </c>
      <c r="BL1" s="26">
        <v>1</v>
      </c>
      <c r="BM1" s="26">
        <v>1</v>
      </c>
      <c r="BN1" s="26">
        <v>1</v>
      </c>
      <c r="BO1" s="26">
        <v>1</v>
      </c>
      <c r="BP1" s="26"/>
      <c r="BQ1" s="26">
        <v>1</v>
      </c>
      <c r="BR1" s="26">
        <v>1</v>
      </c>
      <c r="BS1" s="26">
        <v>1</v>
      </c>
      <c r="BT1" s="26">
        <v>1</v>
      </c>
      <c r="BU1" s="26">
        <v>1</v>
      </c>
      <c r="BV1" s="26">
        <v>1</v>
      </c>
      <c r="BW1" s="26">
        <v>1</v>
      </c>
      <c r="BX1" s="26">
        <v>1</v>
      </c>
      <c r="BY1" s="26">
        <v>1</v>
      </c>
      <c r="BZ1" s="26">
        <v>1</v>
      </c>
      <c r="CA1" s="26"/>
      <c r="CB1" s="26">
        <v>1</v>
      </c>
      <c r="CC1" s="26">
        <v>1</v>
      </c>
      <c r="CD1" s="26">
        <v>1</v>
      </c>
      <c r="CE1" s="26">
        <v>1</v>
      </c>
      <c r="CF1" s="26">
        <v>1</v>
      </c>
      <c r="CG1" s="26">
        <v>1</v>
      </c>
      <c r="CH1" s="26">
        <v>1</v>
      </c>
      <c r="CI1" s="26">
        <v>1</v>
      </c>
      <c r="CJ1" s="26">
        <v>1</v>
      </c>
      <c r="CK1" s="26">
        <v>1</v>
      </c>
      <c r="CL1" s="26"/>
      <c r="CM1" s="26">
        <v>1</v>
      </c>
      <c r="CN1" s="26">
        <v>1</v>
      </c>
      <c r="CO1" s="26">
        <v>1</v>
      </c>
      <c r="CP1" s="26">
        <v>1</v>
      </c>
      <c r="CQ1" s="26">
        <v>1</v>
      </c>
      <c r="CR1" s="26">
        <v>1</v>
      </c>
      <c r="CS1" s="26">
        <v>1</v>
      </c>
      <c r="CT1" s="26">
        <v>1</v>
      </c>
      <c r="CU1" s="26">
        <v>1</v>
      </c>
      <c r="CV1" s="26">
        <v>1</v>
      </c>
      <c r="CW1" s="26"/>
      <c r="CX1" s="26">
        <v>1</v>
      </c>
      <c r="CY1" s="26">
        <v>1</v>
      </c>
      <c r="CZ1" s="26">
        <v>1</v>
      </c>
      <c r="DA1" s="26">
        <v>1</v>
      </c>
      <c r="DB1" s="26">
        <v>1</v>
      </c>
      <c r="DC1" s="26">
        <v>1</v>
      </c>
      <c r="DD1" s="26">
        <v>1</v>
      </c>
      <c r="DE1" s="26">
        <v>1</v>
      </c>
      <c r="DF1" s="26">
        <v>1</v>
      </c>
      <c r="DG1" s="26">
        <v>1</v>
      </c>
      <c r="DH1" s="26"/>
      <c r="DI1" s="26">
        <v>1</v>
      </c>
      <c r="DJ1" s="26">
        <v>1</v>
      </c>
      <c r="DK1" s="26">
        <v>1</v>
      </c>
      <c r="DL1" s="26">
        <v>1</v>
      </c>
      <c r="DM1" s="26">
        <v>1</v>
      </c>
      <c r="DN1" s="26">
        <v>1</v>
      </c>
      <c r="DO1" s="26">
        <v>1</v>
      </c>
      <c r="DP1" s="26">
        <v>1</v>
      </c>
      <c r="DQ1" s="26">
        <v>1</v>
      </c>
      <c r="DR1" s="26">
        <v>1</v>
      </c>
      <c r="DS1" s="26"/>
      <c r="DT1" s="26">
        <v>1</v>
      </c>
      <c r="DU1" s="26">
        <v>1</v>
      </c>
      <c r="DV1" s="26">
        <v>1</v>
      </c>
      <c r="DW1" s="26">
        <v>1</v>
      </c>
      <c r="DX1" s="26">
        <v>1</v>
      </c>
      <c r="DY1" s="26">
        <v>1</v>
      </c>
      <c r="DZ1" s="26">
        <v>1</v>
      </c>
      <c r="EA1" s="26">
        <v>1</v>
      </c>
      <c r="EB1" s="26">
        <v>1</v>
      </c>
      <c r="EC1" s="26">
        <v>1</v>
      </c>
      <c r="ED1" s="26"/>
      <c r="EE1" s="26">
        <v>1</v>
      </c>
      <c r="EF1" s="26">
        <v>1</v>
      </c>
      <c r="EG1" s="26">
        <v>1</v>
      </c>
      <c r="EH1" s="26">
        <v>1</v>
      </c>
      <c r="EI1" s="26">
        <v>1</v>
      </c>
      <c r="EJ1" s="26">
        <v>1</v>
      </c>
      <c r="EK1" s="26">
        <v>1</v>
      </c>
      <c r="EL1" s="26">
        <v>1</v>
      </c>
      <c r="EM1" s="26">
        <v>1</v>
      </c>
      <c r="EN1" s="26">
        <v>1</v>
      </c>
      <c r="EO1" s="26"/>
    </row>
    <row r="2" spans="1:145" x14ac:dyDescent="0.15">
      <c r="A2" s="27" t="s">
        <v>58</v>
      </c>
      <c r="B2" s="27">
        <f>COLUMN()-1</f>
        <v>1</v>
      </c>
      <c r="C2" s="27">
        <f t="shared" ref="C2:BS2" si="0">COLUMN()-1</f>
        <v>2</v>
      </c>
      <c r="D2" s="27">
        <f t="shared" si="0"/>
        <v>3</v>
      </c>
      <c r="E2" s="27">
        <f t="shared" si="0"/>
        <v>4</v>
      </c>
      <c r="F2" s="27">
        <f t="shared" si="0"/>
        <v>5</v>
      </c>
      <c r="G2" s="27">
        <f t="shared" si="0"/>
        <v>6</v>
      </c>
      <c r="H2" s="27">
        <f t="shared" si="0"/>
        <v>7</v>
      </c>
      <c r="I2" s="27">
        <f t="shared" si="0"/>
        <v>8</v>
      </c>
      <c r="J2" s="27">
        <f t="shared" si="0"/>
        <v>9</v>
      </c>
      <c r="K2" s="27">
        <f t="shared" si="0"/>
        <v>10</v>
      </c>
      <c r="L2" s="27">
        <f t="shared" si="0"/>
        <v>11</v>
      </c>
      <c r="M2" s="27">
        <f t="shared" si="0"/>
        <v>12</v>
      </c>
      <c r="N2" s="27">
        <f t="shared" si="0"/>
        <v>13</v>
      </c>
      <c r="O2" s="27">
        <f t="shared" si="0"/>
        <v>14</v>
      </c>
      <c r="P2" s="27">
        <f t="shared" si="0"/>
        <v>15</v>
      </c>
      <c r="Q2" s="27">
        <f t="shared" si="0"/>
        <v>16</v>
      </c>
      <c r="R2" s="27">
        <f t="shared" si="0"/>
        <v>17</v>
      </c>
      <c r="S2" s="27">
        <f t="shared" si="0"/>
        <v>18</v>
      </c>
      <c r="T2" s="27">
        <f t="shared" si="0"/>
        <v>19</v>
      </c>
      <c r="U2" s="27">
        <f t="shared" si="0"/>
        <v>20</v>
      </c>
      <c r="V2" s="27">
        <f t="shared" si="0"/>
        <v>21</v>
      </c>
      <c r="W2" s="27">
        <f t="shared" si="0"/>
        <v>22</v>
      </c>
      <c r="X2" s="27">
        <f t="shared" si="0"/>
        <v>23</v>
      </c>
      <c r="Y2" s="27">
        <f t="shared" si="0"/>
        <v>24</v>
      </c>
      <c r="Z2" s="27">
        <f t="shared" si="0"/>
        <v>25</v>
      </c>
      <c r="AA2" s="27">
        <f t="shared" si="0"/>
        <v>26</v>
      </c>
      <c r="AB2" s="27">
        <f t="shared" si="0"/>
        <v>27</v>
      </c>
      <c r="AC2" s="27">
        <f t="shared" si="0"/>
        <v>28</v>
      </c>
      <c r="AD2" s="27">
        <f t="shared" si="0"/>
        <v>29</v>
      </c>
      <c r="AE2" s="27">
        <f t="shared" si="0"/>
        <v>30</v>
      </c>
      <c r="AF2" s="27">
        <f t="shared" si="0"/>
        <v>31</v>
      </c>
      <c r="AG2" s="27">
        <f t="shared" si="0"/>
        <v>32</v>
      </c>
      <c r="AH2" s="27">
        <f t="shared" si="0"/>
        <v>33</v>
      </c>
      <c r="AI2" s="27">
        <f t="shared" si="0"/>
        <v>34</v>
      </c>
      <c r="AJ2" s="27">
        <f t="shared" si="0"/>
        <v>35</v>
      </c>
      <c r="AK2" s="27">
        <f t="shared" si="0"/>
        <v>36</v>
      </c>
      <c r="AL2" s="27">
        <f t="shared" si="0"/>
        <v>37</v>
      </c>
      <c r="AM2" s="27">
        <f t="shared" si="0"/>
        <v>38</v>
      </c>
      <c r="AN2" s="27">
        <f t="shared" si="0"/>
        <v>39</v>
      </c>
      <c r="AO2" s="27">
        <f t="shared" si="0"/>
        <v>40</v>
      </c>
      <c r="AP2" s="27">
        <f t="shared" si="0"/>
        <v>41</v>
      </c>
      <c r="AQ2" s="27">
        <f t="shared" si="0"/>
        <v>42</v>
      </c>
      <c r="AR2" s="27">
        <f t="shared" si="0"/>
        <v>43</v>
      </c>
      <c r="AS2" s="27">
        <f t="shared" si="0"/>
        <v>44</v>
      </c>
      <c r="AT2" s="27">
        <f t="shared" si="0"/>
        <v>45</v>
      </c>
      <c r="AU2" s="27">
        <f t="shared" si="0"/>
        <v>46</v>
      </c>
      <c r="AV2" s="27">
        <f t="shared" si="0"/>
        <v>47</v>
      </c>
      <c r="AW2" s="27">
        <f t="shared" si="0"/>
        <v>48</v>
      </c>
      <c r="AX2" s="27">
        <f t="shared" si="0"/>
        <v>49</v>
      </c>
      <c r="AY2" s="27">
        <f t="shared" si="0"/>
        <v>50</v>
      </c>
      <c r="AZ2" s="27">
        <f t="shared" si="0"/>
        <v>51</v>
      </c>
      <c r="BA2" s="27">
        <f t="shared" si="0"/>
        <v>52</v>
      </c>
      <c r="BB2" s="27">
        <f t="shared" si="0"/>
        <v>53</v>
      </c>
      <c r="BC2" s="27">
        <f t="shared" si="0"/>
        <v>54</v>
      </c>
      <c r="BD2" s="27">
        <f t="shared" si="0"/>
        <v>55</v>
      </c>
      <c r="BE2" s="27">
        <f t="shared" si="0"/>
        <v>56</v>
      </c>
      <c r="BF2" s="27">
        <f t="shared" si="0"/>
        <v>57</v>
      </c>
      <c r="BG2" s="27">
        <f t="shared" si="0"/>
        <v>58</v>
      </c>
      <c r="BH2" s="27">
        <f t="shared" si="0"/>
        <v>59</v>
      </c>
      <c r="BI2" s="27">
        <f t="shared" si="0"/>
        <v>60</v>
      </c>
      <c r="BJ2" s="27">
        <f t="shared" si="0"/>
        <v>61</v>
      </c>
      <c r="BK2" s="27">
        <f t="shared" si="0"/>
        <v>62</v>
      </c>
      <c r="BL2" s="27">
        <f t="shared" si="0"/>
        <v>63</v>
      </c>
      <c r="BM2" s="27">
        <f t="shared" si="0"/>
        <v>64</v>
      </c>
      <c r="BN2" s="27">
        <f t="shared" si="0"/>
        <v>65</v>
      </c>
      <c r="BO2" s="27">
        <f t="shared" si="0"/>
        <v>66</v>
      </c>
      <c r="BP2" s="27">
        <f t="shared" si="0"/>
        <v>67</v>
      </c>
      <c r="BQ2" s="27">
        <f t="shared" si="0"/>
        <v>68</v>
      </c>
      <c r="BR2" s="27">
        <f t="shared" si="0"/>
        <v>69</v>
      </c>
      <c r="BS2" s="27">
        <f t="shared" si="0"/>
        <v>70</v>
      </c>
      <c r="BT2" s="27">
        <f t="shared" ref="BT2:EE2" si="1">COLUMN()-1</f>
        <v>71</v>
      </c>
      <c r="BU2" s="27">
        <f t="shared" si="1"/>
        <v>72</v>
      </c>
      <c r="BV2" s="27">
        <f t="shared" si="1"/>
        <v>73</v>
      </c>
      <c r="BW2" s="27">
        <f t="shared" si="1"/>
        <v>74</v>
      </c>
      <c r="BX2" s="27">
        <f t="shared" si="1"/>
        <v>75</v>
      </c>
      <c r="BY2" s="27">
        <f t="shared" si="1"/>
        <v>76</v>
      </c>
      <c r="BZ2" s="27">
        <f t="shared" si="1"/>
        <v>77</v>
      </c>
      <c r="CA2" s="27">
        <f t="shared" si="1"/>
        <v>78</v>
      </c>
      <c r="CB2" s="27">
        <f t="shared" si="1"/>
        <v>79</v>
      </c>
      <c r="CC2" s="27">
        <f t="shared" si="1"/>
        <v>80</v>
      </c>
      <c r="CD2" s="27">
        <f t="shared" si="1"/>
        <v>81</v>
      </c>
      <c r="CE2" s="27">
        <f t="shared" si="1"/>
        <v>82</v>
      </c>
      <c r="CF2" s="27">
        <f t="shared" si="1"/>
        <v>83</v>
      </c>
      <c r="CG2" s="27">
        <f t="shared" si="1"/>
        <v>84</v>
      </c>
      <c r="CH2" s="27">
        <f t="shared" si="1"/>
        <v>85</v>
      </c>
      <c r="CI2" s="27">
        <f t="shared" si="1"/>
        <v>86</v>
      </c>
      <c r="CJ2" s="27">
        <f t="shared" si="1"/>
        <v>87</v>
      </c>
      <c r="CK2" s="27">
        <f t="shared" si="1"/>
        <v>88</v>
      </c>
      <c r="CL2" s="27">
        <f t="shared" si="1"/>
        <v>89</v>
      </c>
      <c r="CM2" s="27">
        <f t="shared" si="1"/>
        <v>90</v>
      </c>
      <c r="CN2" s="27">
        <f t="shared" si="1"/>
        <v>91</v>
      </c>
      <c r="CO2" s="27">
        <f t="shared" si="1"/>
        <v>92</v>
      </c>
      <c r="CP2" s="27">
        <f t="shared" si="1"/>
        <v>93</v>
      </c>
      <c r="CQ2" s="27">
        <f t="shared" si="1"/>
        <v>94</v>
      </c>
      <c r="CR2" s="27">
        <f t="shared" si="1"/>
        <v>95</v>
      </c>
      <c r="CS2" s="27">
        <f t="shared" si="1"/>
        <v>96</v>
      </c>
      <c r="CT2" s="27">
        <f t="shared" si="1"/>
        <v>97</v>
      </c>
      <c r="CU2" s="27">
        <f t="shared" si="1"/>
        <v>98</v>
      </c>
      <c r="CV2" s="27">
        <f t="shared" si="1"/>
        <v>99</v>
      </c>
      <c r="CW2" s="27">
        <f t="shared" si="1"/>
        <v>100</v>
      </c>
      <c r="CX2" s="27">
        <f t="shared" si="1"/>
        <v>101</v>
      </c>
      <c r="CY2" s="27">
        <f t="shared" si="1"/>
        <v>102</v>
      </c>
      <c r="CZ2" s="27">
        <f t="shared" si="1"/>
        <v>103</v>
      </c>
      <c r="DA2" s="27">
        <f t="shared" si="1"/>
        <v>104</v>
      </c>
      <c r="DB2" s="27">
        <f t="shared" si="1"/>
        <v>105</v>
      </c>
      <c r="DC2" s="27">
        <f t="shared" si="1"/>
        <v>106</v>
      </c>
      <c r="DD2" s="27">
        <f t="shared" si="1"/>
        <v>107</v>
      </c>
      <c r="DE2" s="27">
        <f t="shared" si="1"/>
        <v>108</v>
      </c>
      <c r="DF2" s="27">
        <f t="shared" si="1"/>
        <v>109</v>
      </c>
      <c r="DG2" s="27">
        <f t="shared" si="1"/>
        <v>110</v>
      </c>
      <c r="DH2" s="27">
        <f t="shared" si="1"/>
        <v>111</v>
      </c>
      <c r="DI2" s="27">
        <f t="shared" si="1"/>
        <v>112</v>
      </c>
      <c r="DJ2" s="27">
        <f t="shared" si="1"/>
        <v>113</v>
      </c>
      <c r="DK2" s="27">
        <f t="shared" si="1"/>
        <v>114</v>
      </c>
      <c r="DL2" s="27">
        <f t="shared" si="1"/>
        <v>115</v>
      </c>
      <c r="DM2" s="27">
        <f t="shared" si="1"/>
        <v>116</v>
      </c>
      <c r="DN2" s="27">
        <f t="shared" si="1"/>
        <v>117</v>
      </c>
      <c r="DO2" s="27">
        <f t="shared" si="1"/>
        <v>118</v>
      </c>
      <c r="DP2" s="27">
        <f t="shared" si="1"/>
        <v>119</v>
      </c>
      <c r="DQ2" s="27">
        <f t="shared" si="1"/>
        <v>120</v>
      </c>
      <c r="DR2" s="27">
        <f t="shared" si="1"/>
        <v>121</v>
      </c>
      <c r="DS2" s="27">
        <f t="shared" si="1"/>
        <v>122</v>
      </c>
      <c r="DT2" s="27">
        <f t="shared" si="1"/>
        <v>123</v>
      </c>
      <c r="DU2" s="27">
        <f t="shared" si="1"/>
        <v>124</v>
      </c>
      <c r="DV2" s="27">
        <f t="shared" si="1"/>
        <v>125</v>
      </c>
      <c r="DW2" s="27">
        <f t="shared" si="1"/>
        <v>126</v>
      </c>
      <c r="DX2" s="27">
        <f t="shared" si="1"/>
        <v>127</v>
      </c>
      <c r="DY2" s="27">
        <f t="shared" si="1"/>
        <v>128</v>
      </c>
      <c r="DZ2" s="27">
        <f t="shared" si="1"/>
        <v>129</v>
      </c>
      <c r="EA2" s="27">
        <f t="shared" si="1"/>
        <v>130</v>
      </c>
      <c r="EB2" s="27">
        <f t="shared" si="1"/>
        <v>131</v>
      </c>
      <c r="EC2" s="27">
        <f t="shared" si="1"/>
        <v>132</v>
      </c>
      <c r="ED2" s="27">
        <f t="shared" si="1"/>
        <v>133</v>
      </c>
      <c r="EE2" s="27">
        <f t="shared" si="1"/>
        <v>134</v>
      </c>
      <c r="EF2" s="27">
        <f t="shared" ref="EF2:EO2" si="2">COLUMN()-1</f>
        <v>135</v>
      </c>
      <c r="EG2" s="27">
        <f t="shared" si="2"/>
        <v>136</v>
      </c>
      <c r="EH2" s="27">
        <f t="shared" si="2"/>
        <v>137</v>
      </c>
      <c r="EI2" s="27">
        <f t="shared" si="2"/>
        <v>138</v>
      </c>
      <c r="EJ2" s="27">
        <f t="shared" si="2"/>
        <v>139</v>
      </c>
      <c r="EK2" s="27">
        <f t="shared" si="2"/>
        <v>140</v>
      </c>
      <c r="EL2" s="27">
        <f t="shared" si="2"/>
        <v>141</v>
      </c>
      <c r="EM2" s="27">
        <f t="shared" si="2"/>
        <v>142</v>
      </c>
      <c r="EN2" s="27">
        <f t="shared" si="2"/>
        <v>143</v>
      </c>
      <c r="EO2" s="27">
        <f t="shared" si="2"/>
        <v>144</v>
      </c>
    </row>
    <row r="3" spans="1:145" x14ac:dyDescent="0.15">
      <c r="A3" s="27" t="s">
        <v>59</v>
      </c>
      <c r="B3" s="28" t="s">
        <v>60</v>
      </c>
      <c r="C3" s="28" t="s">
        <v>61</v>
      </c>
      <c r="D3" s="28" t="s">
        <v>62</v>
      </c>
      <c r="E3" s="28" t="s">
        <v>63</v>
      </c>
      <c r="F3" s="28" t="s">
        <v>64</v>
      </c>
      <c r="G3" s="28" t="s">
        <v>65</v>
      </c>
      <c r="H3" s="76" t="s">
        <v>66</v>
      </c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8"/>
      <c r="Y3" s="82" t="s">
        <v>67</v>
      </c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/>
      <c r="DI3" s="75" t="s">
        <v>68</v>
      </c>
      <c r="DJ3" s="75"/>
      <c r="DK3" s="75"/>
      <c r="DL3" s="75"/>
      <c r="DM3" s="75"/>
      <c r="DN3" s="75"/>
      <c r="DO3" s="75"/>
      <c r="DP3" s="75"/>
      <c r="DQ3" s="75"/>
      <c r="DR3" s="75"/>
      <c r="DS3" s="75"/>
      <c r="DT3" s="75"/>
      <c r="DU3" s="75"/>
      <c r="DV3" s="75"/>
      <c r="DW3" s="75"/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  <c r="EL3" s="75"/>
      <c r="EM3" s="75"/>
      <c r="EN3" s="75"/>
      <c r="EO3" s="75"/>
    </row>
    <row r="4" spans="1:145" x14ac:dyDescent="0.15">
      <c r="A4" s="27" t="s">
        <v>69</v>
      </c>
      <c r="B4" s="29"/>
      <c r="C4" s="29"/>
      <c r="D4" s="29"/>
      <c r="E4" s="29"/>
      <c r="F4" s="29"/>
      <c r="G4" s="29"/>
      <c r="H4" s="79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1"/>
      <c r="Y4" s="75" t="s">
        <v>70</v>
      </c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 t="s">
        <v>71</v>
      </c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 t="s">
        <v>72</v>
      </c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 t="s">
        <v>73</v>
      </c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 t="s">
        <v>74</v>
      </c>
      <c r="BR4" s="75"/>
      <c r="BS4" s="75"/>
      <c r="BT4" s="75"/>
      <c r="BU4" s="75"/>
      <c r="BV4" s="75"/>
      <c r="BW4" s="75"/>
      <c r="BX4" s="75"/>
      <c r="BY4" s="75"/>
      <c r="BZ4" s="75"/>
      <c r="CA4" s="75"/>
      <c r="CB4" s="75" t="s">
        <v>75</v>
      </c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 t="s">
        <v>76</v>
      </c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 t="s">
        <v>77</v>
      </c>
      <c r="CY4" s="75"/>
      <c r="CZ4" s="75"/>
      <c r="DA4" s="75"/>
      <c r="DB4" s="75"/>
      <c r="DC4" s="75"/>
      <c r="DD4" s="75"/>
      <c r="DE4" s="75"/>
      <c r="DF4" s="75"/>
      <c r="DG4" s="75"/>
      <c r="DH4" s="75"/>
      <c r="DI4" s="75" t="s">
        <v>78</v>
      </c>
      <c r="DJ4" s="75"/>
      <c r="DK4" s="75"/>
      <c r="DL4" s="75"/>
      <c r="DM4" s="75"/>
      <c r="DN4" s="75"/>
      <c r="DO4" s="75"/>
      <c r="DP4" s="75"/>
      <c r="DQ4" s="75"/>
      <c r="DR4" s="75"/>
      <c r="DS4" s="75"/>
      <c r="DT4" s="75" t="s">
        <v>79</v>
      </c>
      <c r="DU4" s="75"/>
      <c r="DV4" s="75"/>
      <c r="DW4" s="75"/>
      <c r="DX4" s="75"/>
      <c r="DY4" s="75"/>
      <c r="DZ4" s="75"/>
      <c r="EA4" s="75"/>
      <c r="EB4" s="75"/>
      <c r="EC4" s="75"/>
      <c r="ED4" s="75"/>
      <c r="EE4" s="75" t="s">
        <v>80</v>
      </c>
      <c r="EF4" s="75"/>
      <c r="EG4" s="75"/>
      <c r="EH4" s="75"/>
      <c r="EI4" s="75"/>
      <c r="EJ4" s="75"/>
      <c r="EK4" s="75"/>
      <c r="EL4" s="75"/>
      <c r="EM4" s="75"/>
      <c r="EN4" s="75"/>
      <c r="EO4" s="75"/>
    </row>
    <row r="5" spans="1:145" x14ac:dyDescent="0.15">
      <c r="A5" s="27" t="s">
        <v>81</v>
      </c>
      <c r="B5" s="30"/>
      <c r="C5" s="30"/>
      <c r="D5" s="30"/>
      <c r="E5" s="30"/>
      <c r="F5" s="30"/>
      <c r="G5" s="30"/>
      <c r="H5" s="31" t="s">
        <v>82</v>
      </c>
      <c r="I5" s="31" t="s">
        <v>83</v>
      </c>
      <c r="J5" s="31" t="s">
        <v>84</v>
      </c>
      <c r="K5" s="31" t="s">
        <v>85</v>
      </c>
      <c r="L5" s="31" t="s">
        <v>86</v>
      </c>
      <c r="M5" s="31" t="s">
        <v>5</v>
      </c>
      <c r="N5" s="31" t="s">
        <v>87</v>
      </c>
      <c r="O5" s="31" t="s">
        <v>88</v>
      </c>
      <c r="P5" s="31" t="s">
        <v>89</v>
      </c>
      <c r="Q5" s="31" t="s">
        <v>90</v>
      </c>
      <c r="R5" s="31" t="s">
        <v>91</v>
      </c>
      <c r="S5" s="31" t="s">
        <v>92</v>
      </c>
      <c r="T5" s="31" t="s">
        <v>93</v>
      </c>
      <c r="U5" s="31" t="s">
        <v>94</v>
      </c>
      <c r="V5" s="31" t="s">
        <v>95</v>
      </c>
      <c r="W5" s="31" t="s">
        <v>96</v>
      </c>
      <c r="X5" s="31" t="s">
        <v>97</v>
      </c>
      <c r="Y5" s="31" t="s">
        <v>98</v>
      </c>
      <c r="Z5" s="31" t="s">
        <v>99</v>
      </c>
      <c r="AA5" s="31" t="s">
        <v>100</v>
      </c>
      <c r="AB5" s="31" t="s">
        <v>101</v>
      </c>
      <c r="AC5" s="31" t="s">
        <v>102</v>
      </c>
      <c r="AD5" s="31" t="s">
        <v>103</v>
      </c>
      <c r="AE5" s="31" t="s">
        <v>104</v>
      </c>
      <c r="AF5" s="31" t="s">
        <v>105</v>
      </c>
      <c r="AG5" s="31" t="s">
        <v>106</v>
      </c>
      <c r="AH5" s="31" t="s">
        <v>107</v>
      </c>
      <c r="AI5" s="31" t="s">
        <v>43</v>
      </c>
      <c r="AJ5" s="31" t="s">
        <v>98</v>
      </c>
      <c r="AK5" s="31" t="s">
        <v>99</v>
      </c>
      <c r="AL5" s="31" t="s">
        <v>100</v>
      </c>
      <c r="AM5" s="31" t="s">
        <v>101</v>
      </c>
      <c r="AN5" s="31" t="s">
        <v>102</v>
      </c>
      <c r="AO5" s="31" t="s">
        <v>103</v>
      </c>
      <c r="AP5" s="31" t="s">
        <v>104</v>
      </c>
      <c r="AQ5" s="31" t="s">
        <v>105</v>
      </c>
      <c r="AR5" s="31" t="s">
        <v>106</v>
      </c>
      <c r="AS5" s="31" t="s">
        <v>107</v>
      </c>
      <c r="AT5" s="31" t="s">
        <v>108</v>
      </c>
      <c r="AU5" s="31" t="s">
        <v>98</v>
      </c>
      <c r="AV5" s="31" t="s">
        <v>99</v>
      </c>
      <c r="AW5" s="31" t="s">
        <v>100</v>
      </c>
      <c r="AX5" s="31" t="s">
        <v>101</v>
      </c>
      <c r="AY5" s="31" t="s">
        <v>102</v>
      </c>
      <c r="AZ5" s="31" t="s">
        <v>103</v>
      </c>
      <c r="BA5" s="31" t="s">
        <v>104</v>
      </c>
      <c r="BB5" s="31" t="s">
        <v>105</v>
      </c>
      <c r="BC5" s="31" t="s">
        <v>106</v>
      </c>
      <c r="BD5" s="31" t="s">
        <v>107</v>
      </c>
      <c r="BE5" s="31" t="s">
        <v>108</v>
      </c>
      <c r="BF5" s="31" t="s">
        <v>98</v>
      </c>
      <c r="BG5" s="31" t="s">
        <v>99</v>
      </c>
      <c r="BH5" s="31" t="s">
        <v>100</v>
      </c>
      <c r="BI5" s="31" t="s">
        <v>101</v>
      </c>
      <c r="BJ5" s="31" t="s">
        <v>102</v>
      </c>
      <c r="BK5" s="31" t="s">
        <v>103</v>
      </c>
      <c r="BL5" s="31" t="s">
        <v>104</v>
      </c>
      <c r="BM5" s="31" t="s">
        <v>105</v>
      </c>
      <c r="BN5" s="31" t="s">
        <v>106</v>
      </c>
      <c r="BO5" s="31" t="s">
        <v>107</v>
      </c>
      <c r="BP5" s="31" t="s">
        <v>108</v>
      </c>
      <c r="BQ5" s="31" t="s">
        <v>98</v>
      </c>
      <c r="BR5" s="31" t="s">
        <v>99</v>
      </c>
      <c r="BS5" s="31" t="s">
        <v>100</v>
      </c>
      <c r="BT5" s="31" t="s">
        <v>101</v>
      </c>
      <c r="BU5" s="31" t="s">
        <v>102</v>
      </c>
      <c r="BV5" s="31" t="s">
        <v>103</v>
      </c>
      <c r="BW5" s="31" t="s">
        <v>104</v>
      </c>
      <c r="BX5" s="31" t="s">
        <v>105</v>
      </c>
      <c r="BY5" s="31" t="s">
        <v>106</v>
      </c>
      <c r="BZ5" s="31" t="s">
        <v>107</v>
      </c>
      <c r="CA5" s="31" t="s">
        <v>108</v>
      </c>
      <c r="CB5" s="31" t="s">
        <v>98</v>
      </c>
      <c r="CC5" s="31" t="s">
        <v>99</v>
      </c>
      <c r="CD5" s="31" t="s">
        <v>100</v>
      </c>
      <c r="CE5" s="31" t="s">
        <v>101</v>
      </c>
      <c r="CF5" s="31" t="s">
        <v>102</v>
      </c>
      <c r="CG5" s="31" t="s">
        <v>103</v>
      </c>
      <c r="CH5" s="31" t="s">
        <v>104</v>
      </c>
      <c r="CI5" s="31" t="s">
        <v>105</v>
      </c>
      <c r="CJ5" s="31" t="s">
        <v>106</v>
      </c>
      <c r="CK5" s="31" t="s">
        <v>107</v>
      </c>
      <c r="CL5" s="31" t="s">
        <v>108</v>
      </c>
      <c r="CM5" s="31" t="s">
        <v>98</v>
      </c>
      <c r="CN5" s="31" t="s">
        <v>99</v>
      </c>
      <c r="CO5" s="31" t="s">
        <v>100</v>
      </c>
      <c r="CP5" s="31" t="s">
        <v>101</v>
      </c>
      <c r="CQ5" s="31" t="s">
        <v>102</v>
      </c>
      <c r="CR5" s="31" t="s">
        <v>103</v>
      </c>
      <c r="CS5" s="31" t="s">
        <v>104</v>
      </c>
      <c r="CT5" s="31" t="s">
        <v>105</v>
      </c>
      <c r="CU5" s="31" t="s">
        <v>106</v>
      </c>
      <c r="CV5" s="31" t="s">
        <v>107</v>
      </c>
      <c r="CW5" s="31" t="s">
        <v>108</v>
      </c>
      <c r="CX5" s="31" t="s">
        <v>98</v>
      </c>
      <c r="CY5" s="31" t="s">
        <v>99</v>
      </c>
      <c r="CZ5" s="31" t="s">
        <v>100</v>
      </c>
      <c r="DA5" s="31" t="s">
        <v>101</v>
      </c>
      <c r="DB5" s="31" t="s">
        <v>102</v>
      </c>
      <c r="DC5" s="31" t="s">
        <v>103</v>
      </c>
      <c r="DD5" s="31" t="s">
        <v>104</v>
      </c>
      <c r="DE5" s="31" t="s">
        <v>105</v>
      </c>
      <c r="DF5" s="31" t="s">
        <v>106</v>
      </c>
      <c r="DG5" s="31" t="s">
        <v>107</v>
      </c>
      <c r="DH5" s="31" t="s">
        <v>108</v>
      </c>
      <c r="DI5" s="31" t="s">
        <v>98</v>
      </c>
      <c r="DJ5" s="31" t="s">
        <v>99</v>
      </c>
      <c r="DK5" s="31" t="s">
        <v>100</v>
      </c>
      <c r="DL5" s="31" t="s">
        <v>101</v>
      </c>
      <c r="DM5" s="31" t="s">
        <v>102</v>
      </c>
      <c r="DN5" s="31" t="s">
        <v>103</v>
      </c>
      <c r="DO5" s="31" t="s">
        <v>104</v>
      </c>
      <c r="DP5" s="31" t="s">
        <v>105</v>
      </c>
      <c r="DQ5" s="31" t="s">
        <v>106</v>
      </c>
      <c r="DR5" s="31" t="s">
        <v>107</v>
      </c>
      <c r="DS5" s="31" t="s">
        <v>108</v>
      </c>
      <c r="DT5" s="31" t="s">
        <v>98</v>
      </c>
      <c r="DU5" s="31" t="s">
        <v>99</v>
      </c>
      <c r="DV5" s="31" t="s">
        <v>100</v>
      </c>
      <c r="DW5" s="31" t="s">
        <v>101</v>
      </c>
      <c r="DX5" s="31" t="s">
        <v>102</v>
      </c>
      <c r="DY5" s="31" t="s">
        <v>103</v>
      </c>
      <c r="DZ5" s="31" t="s">
        <v>104</v>
      </c>
      <c r="EA5" s="31" t="s">
        <v>105</v>
      </c>
      <c r="EB5" s="31" t="s">
        <v>106</v>
      </c>
      <c r="EC5" s="31" t="s">
        <v>107</v>
      </c>
      <c r="ED5" s="31" t="s">
        <v>108</v>
      </c>
      <c r="EE5" s="31" t="s">
        <v>98</v>
      </c>
      <c r="EF5" s="31" t="s">
        <v>99</v>
      </c>
      <c r="EG5" s="31" t="s">
        <v>100</v>
      </c>
      <c r="EH5" s="31" t="s">
        <v>101</v>
      </c>
      <c r="EI5" s="31" t="s">
        <v>102</v>
      </c>
      <c r="EJ5" s="31" t="s">
        <v>103</v>
      </c>
      <c r="EK5" s="31" t="s">
        <v>104</v>
      </c>
      <c r="EL5" s="31" t="s">
        <v>105</v>
      </c>
      <c r="EM5" s="31" t="s">
        <v>106</v>
      </c>
      <c r="EN5" s="31" t="s">
        <v>107</v>
      </c>
      <c r="EO5" s="31" t="s">
        <v>108</v>
      </c>
    </row>
    <row r="6" spans="1:145" s="35" customFormat="1" x14ac:dyDescent="0.15">
      <c r="A6" s="27" t="s">
        <v>109</v>
      </c>
      <c r="B6" s="32">
        <f>B7</f>
        <v>2017</v>
      </c>
      <c r="C6" s="32">
        <f t="shared" ref="C6:X6" si="3">C7</f>
        <v>303411</v>
      </c>
      <c r="D6" s="32">
        <f t="shared" si="3"/>
        <v>47</v>
      </c>
      <c r="E6" s="32">
        <f t="shared" si="3"/>
        <v>17</v>
      </c>
      <c r="F6" s="32">
        <f t="shared" si="3"/>
        <v>1</v>
      </c>
      <c r="G6" s="32">
        <f t="shared" si="3"/>
        <v>0</v>
      </c>
      <c r="H6" s="32" t="str">
        <f t="shared" si="3"/>
        <v>和歌山県　かつらぎ町</v>
      </c>
      <c r="I6" s="32" t="str">
        <f t="shared" si="3"/>
        <v>法非適用</v>
      </c>
      <c r="J6" s="32" t="str">
        <f t="shared" si="3"/>
        <v>下水道事業</v>
      </c>
      <c r="K6" s="32" t="str">
        <f t="shared" si="3"/>
        <v>公共下水道</v>
      </c>
      <c r="L6" s="32" t="str">
        <f t="shared" si="3"/>
        <v>Cc2</v>
      </c>
      <c r="M6" s="32" t="str">
        <f t="shared" si="3"/>
        <v>非設置</v>
      </c>
      <c r="N6" s="33" t="str">
        <f t="shared" si="3"/>
        <v>-</v>
      </c>
      <c r="O6" s="33" t="str">
        <f t="shared" si="3"/>
        <v>該当数値なし</v>
      </c>
      <c r="P6" s="33">
        <f t="shared" si="3"/>
        <v>37.04</v>
      </c>
      <c r="Q6" s="33">
        <f t="shared" si="3"/>
        <v>91.86</v>
      </c>
      <c r="R6" s="33">
        <f t="shared" si="3"/>
        <v>3040</v>
      </c>
      <c r="S6" s="33">
        <f t="shared" si="3"/>
        <v>17178</v>
      </c>
      <c r="T6" s="33">
        <f t="shared" si="3"/>
        <v>151.69</v>
      </c>
      <c r="U6" s="33">
        <f t="shared" si="3"/>
        <v>113.24</v>
      </c>
      <c r="V6" s="33">
        <f t="shared" si="3"/>
        <v>6341</v>
      </c>
      <c r="W6" s="33">
        <f t="shared" si="3"/>
        <v>2.4300000000000002</v>
      </c>
      <c r="X6" s="33">
        <f t="shared" si="3"/>
        <v>2609.4699999999998</v>
      </c>
      <c r="Y6" s="34">
        <f>IF(Y7="",NA(),Y7)</f>
        <v>47.53</v>
      </c>
      <c r="Z6" s="34">
        <f t="shared" ref="Z6:AH6" si="4">IF(Z7="",NA(),Z7)</f>
        <v>48.52</v>
      </c>
      <c r="AA6" s="34">
        <f t="shared" si="4"/>
        <v>48.52</v>
      </c>
      <c r="AB6" s="34">
        <f t="shared" si="4"/>
        <v>48.6</v>
      </c>
      <c r="AC6" s="34">
        <f t="shared" si="4"/>
        <v>85.67</v>
      </c>
      <c r="AD6" s="33" t="e">
        <f t="shared" si="4"/>
        <v>#N/A</v>
      </c>
      <c r="AE6" s="33" t="e">
        <f t="shared" si="4"/>
        <v>#N/A</v>
      </c>
      <c r="AF6" s="33" t="e">
        <f t="shared" si="4"/>
        <v>#N/A</v>
      </c>
      <c r="AG6" s="33" t="e">
        <f t="shared" si="4"/>
        <v>#N/A</v>
      </c>
      <c r="AH6" s="33" t="e">
        <f t="shared" si="4"/>
        <v>#N/A</v>
      </c>
      <c r="AI6" s="33" t="str">
        <f>IF(AI7="","",IF(AI7="-","【-】","【"&amp;SUBSTITUTE(TEXT(AI7,"#,##0.00"),"-","△")&amp;"】"))</f>
        <v/>
      </c>
      <c r="AJ6" s="33" t="e">
        <f>IF(AJ7="",NA(),AJ7)</f>
        <v>#N/A</v>
      </c>
      <c r="AK6" s="33" t="e">
        <f t="shared" ref="AK6:AS6" si="5">IF(AK7="",NA(),AK7)</f>
        <v>#N/A</v>
      </c>
      <c r="AL6" s="33" t="e">
        <f t="shared" si="5"/>
        <v>#N/A</v>
      </c>
      <c r="AM6" s="33" t="e">
        <f t="shared" si="5"/>
        <v>#N/A</v>
      </c>
      <c r="AN6" s="33" t="e">
        <f t="shared" si="5"/>
        <v>#N/A</v>
      </c>
      <c r="AO6" s="33" t="e">
        <f t="shared" si="5"/>
        <v>#N/A</v>
      </c>
      <c r="AP6" s="33" t="e">
        <f t="shared" si="5"/>
        <v>#N/A</v>
      </c>
      <c r="AQ6" s="33" t="e">
        <f t="shared" si="5"/>
        <v>#N/A</v>
      </c>
      <c r="AR6" s="33" t="e">
        <f t="shared" si="5"/>
        <v>#N/A</v>
      </c>
      <c r="AS6" s="33" t="e">
        <f t="shared" si="5"/>
        <v>#N/A</v>
      </c>
      <c r="AT6" s="33" t="str">
        <f>IF(AT7="","",IF(AT7="-","【-】","【"&amp;SUBSTITUTE(TEXT(AT7,"#,##0.00"),"-","△")&amp;"】"))</f>
        <v/>
      </c>
      <c r="AU6" s="33" t="e">
        <f>IF(AU7="",NA(),AU7)</f>
        <v>#N/A</v>
      </c>
      <c r="AV6" s="33" t="e">
        <f t="shared" ref="AV6:BD6" si="6">IF(AV7="",NA(),AV7)</f>
        <v>#N/A</v>
      </c>
      <c r="AW6" s="33" t="e">
        <f t="shared" si="6"/>
        <v>#N/A</v>
      </c>
      <c r="AX6" s="33" t="e">
        <f t="shared" si="6"/>
        <v>#N/A</v>
      </c>
      <c r="AY6" s="33" t="e">
        <f t="shared" si="6"/>
        <v>#N/A</v>
      </c>
      <c r="AZ6" s="33" t="e">
        <f t="shared" si="6"/>
        <v>#N/A</v>
      </c>
      <c r="BA6" s="33" t="e">
        <f t="shared" si="6"/>
        <v>#N/A</v>
      </c>
      <c r="BB6" s="33" t="e">
        <f t="shared" si="6"/>
        <v>#N/A</v>
      </c>
      <c r="BC6" s="33" t="e">
        <f t="shared" si="6"/>
        <v>#N/A</v>
      </c>
      <c r="BD6" s="33" t="e">
        <f t="shared" si="6"/>
        <v>#N/A</v>
      </c>
      <c r="BE6" s="33" t="str">
        <f>IF(BE7="","",IF(BE7="-","【-】","【"&amp;SUBSTITUTE(TEXT(BE7,"#,##0.00"),"-","△")&amp;"】"))</f>
        <v/>
      </c>
      <c r="BF6" s="34">
        <f>IF(BF7="",NA(),BF7)</f>
        <v>4802.38</v>
      </c>
      <c r="BG6" s="34">
        <f t="shared" ref="BG6:BO6" si="7">IF(BG7="",NA(),BG7)</f>
        <v>3089.04</v>
      </c>
      <c r="BH6" s="34">
        <f t="shared" si="7"/>
        <v>2425.12</v>
      </c>
      <c r="BI6" s="34">
        <f t="shared" si="7"/>
        <v>2544.1</v>
      </c>
      <c r="BJ6" s="34">
        <f t="shared" si="7"/>
        <v>2102.89</v>
      </c>
      <c r="BK6" s="34">
        <f t="shared" si="7"/>
        <v>1506.51</v>
      </c>
      <c r="BL6" s="34">
        <f t="shared" si="7"/>
        <v>1315.67</v>
      </c>
      <c r="BM6" s="34">
        <f t="shared" si="7"/>
        <v>1240.1600000000001</v>
      </c>
      <c r="BN6" s="34">
        <f t="shared" si="7"/>
        <v>1111.31</v>
      </c>
      <c r="BO6" s="34">
        <f t="shared" si="7"/>
        <v>966.33</v>
      </c>
      <c r="BP6" s="33" t="str">
        <f>IF(BP7="","",IF(BP7="-","【-】","【"&amp;SUBSTITUTE(TEXT(BP7,"#,##0.00"),"-","△")&amp;"】"))</f>
        <v>【707.33】</v>
      </c>
      <c r="BQ6" s="34">
        <f>IF(BQ7="",NA(),BQ7)</f>
        <v>39.450000000000003</v>
      </c>
      <c r="BR6" s="34">
        <f t="shared" ref="BR6:BZ6" si="8">IF(BR7="",NA(),BR7)</f>
        <v>46.75</v>
      </c>
      <c r="BS6" s="34">
        <f t="shared" si="8"/>
        <v>50.9</v>
      </c>
      <c r="BT6" s="34">
        <f t="shared" si="8"/>
        <v>42.81</v>
      </c>
      <c r="BU6" s="34">
        <f t="shared" si="8"/>
        <v>93.52</v>
      </c>
      <c r="BV6" s="34">
        <f t="shared" si="8"/>
        <v>57.33</v>
      </c>
      <c r="BW6" s="34">
        <f t="shared" si="8"/>
        <v>60.78</v>
      </c>
      <c r="BX6" s="34">
        <f t="shared" si="8"/>
        <v>60.17</v>
      </c>
      <c r="BY6" s="34">
        <f t="shared" si="8"/>
        <v>75.540000000000006</v>
      </c>
      <c r="BZ6" s="34">
        <f t="shared" si="8"/>
        <v>81.739999999999995</v>
      </c>
      <c r="CA6" s="33" t="str">
        <f>IF(CA7="","",IF(CA7="-","【-】","【"&amp;SUBSTITUTE(TEXT(CA7,"#,##0.00"),"-","△")&amp;"】"))</f>
        <v>【101.26】</v>
      </c>
      <c r="CB6" s="34">
        <f>IF(CB7="",NA(),CB7)</f>
        <v>392.81</v>
      </c>
      <c r="CC6" s="34">
        <f t="shared" ref="CC6:CK6" si="9">IF(CC7="",NA(),CC7)</f>
        <v>313.58999999999997</v>
      </c>
      <c r="CD6" s="34">
        <f t="shared" si="9"/>
        <v>306.25</v>
      </c>
      <c r="CE6" s="34">
        <f t="shared" si="9"/>
        <v>368.81</v>
      </c>
      <c r="CF6" s="34">
        <f t="shared" si="9"/>
        <v>164.59</v>
      </c>
      <c r="CG6" s="34">
        <f t="shared" si="9"/>
        <v>284.52999999999997</v>
      </c>
      <c r="CH6" s="34">
        <f t="shared" si="9"/>
        <v>276.26</v>
      </c>
      <c r="CI6" s="34">
        <f t="shared" si="9"/>
        <v>281.52999999999997</v>
      </c>
      <c r="CJ6" s="34">
        <f t="shared" si="9"/>
        <v>207.96</v>
      </c>
      <c r="CK6" s="34">
        <f t="shared" si="9"/>
        <v>194.31</v>
      </c>
      <c r="CL6" s="33" t="str">
        <f>IF(CL7="","",IF(CL7="-","【-】","【"&amp;SUBSTITUTE(TEXT(CL7,"#,##0.00"),"-","△")&amp;"】"))</f>
        <v>【136.39】</v>
      </c>
      <c r="CM6" s="34" t="str">
        <f>IF(CM7="",NA(),CM7)</f>
        <v>-</v>
      </c>
      <c r="CN6" s="34" t="str">
        <f t="shared" ref="CN6:CV6" si="10">IF(CN7="",NA(),CN7)</f>
        <v>-</v>
      </c>
      <c r="CO6" s="34" t="str">
        <f t="shared" si="10"/>
        <v>-</v>
      </c>
      <c r="CP6" s="34" t="str">
        <f t="shared" si="10"/>
        <v>-</v>
      </c>
      <c r="CQ6" s="34" t="str">
        <f t="shared" si="10"/>
        <v>-</v>
      </c>
      <c r="CR6" s="34">
        <f t="shared" si="10"/>
        <v>39.92</v>
      </c>
      <c r="CS6" s="34">
        <f t="shared" si="10"/>
        <v>41.63</v>
      </c>
      <c r="CT6" s="34">
        <f t="shared" si="10"/>
        <v>44.89</v>
      </c>
      <c r="CU6" s="34">
        <f t="shared" si="10"/>
        <v>53.51</v>
      </c>
      <c r="CV6" s="34">
        <f t="shared" si="10"/>
        <v>53.5</v>
      </c>
      <c r="CW6" s="33" t="str">
        <f>IF(CW7="","",IF(CW7="-","【-】","【"&amp;SUBSTITUTE(TEXT(CW7,"#,##0.00"),"-","△")&amp;"】"))</f>
        <v>【60.13】</v>
      </c>
      <c r="CX6" s="34">
        <f>IF(CX7="",NA(),CX7)</f>
        <v>73.88</v>
      </c>
      <c r="CY6" s="34">
        <f t="shared" ref="CY6:DG6" si="11">IF(CY7="",NA(),CY7)</f>
        <v>74.900000000000006</v>
      </c>
      <c r="CZ6" s="34">
        <f t="shared" si="11"/>
        <v>75.349999999999994</v>
      </c>
      <c r="DA6" s="34">
        <f t="shared" si="11"/>
        <v>81.23</v>
      </c>
      <c r="DB6" s="34">
        <f t="shared" si="11"/>
        <v>82.4</v>
      </c>
      <c r="DC6" s="34">
        <f t="shared" si="11"/>
        <v>65.86</v>
      </c>
      <c r="DD6" s="34">
        <f t="shared" si="11"/>
        <v>66.33</v>
      </c>
      <c r="DE6" s="34">
        <f t="shared" si="11"/>
        <v>64.89</v>
      </c>
      <c r="DF6" s="34">
        <f t="shared" si="11"/>
        <v>83.91</v>
      </c>
      <c r="DG6" s="34">
        <f t="shared" si="11"/>
        <v>83.51</v>
      </c>
      <c r="DH6" s="33" t="str">
        <f>IF(DH7="","",IF(DH7="-","【-】","【"&amp;SUBSTITUTE(TEXT(DH7,"#,##0.00"),"-","△")&amp;"】"))</f>
        <v>【95.06】</v>
      </c>
      <c r="DI6" s="33" t="e">
        <f>IF(DI7="",NA(),DI7)</f>
        <v>#N/A</v>
      </c>
      <c r="DJ6" s="33" t="e">
        <f t="shared" ref="DJ6:DR6" si="12">IF(DJ7="",NA(),DJ7)</f>
        <v>#N/A</v>
      </c>
      <c r="DK6" s="33" t="e">
        <f t="shared" si="12"/>
        <v>#N/A</v>
      </c>
      <c r="DL6" s="33" t="e">
        <f t="shared" si="12"/>
        <v>#N/A</v>
      </c>
      <c r="DM6" s="33" t="e">
        <f t="shared" si="12"/>
        <v>#N/A</v>
      </c>
      <c r="DN6" s="33" t="e">
        <f t="shared" si="12"/>
        <v>#N/A</v>
      </c>
      <c r="DO6" s="33" t="e">
        <f t="shared" si="12"/>
        <v>#N/A</v>
      </c>
      <c r="DP6" s="33" t="e">
        <f t="shared" si="12"/>
        <v>#N/A</v>
      </c>
      <c r="DQ6" s="33" t="e">
        <f t="shared" si="12"/>
        <v>#N/A</v>
      </c>
      <c r="DR6" s="33" t="e">
        <f t="shared" si="12"/>
        <v>#N/A</v>
      </c>
      <c r="DS6" s="33" t="str">
        <f>IF(DS7="","",IF(DS7="-","【-】","【"&amp;SUBSTITUTE(TEXT(DS7,"#,##0.00"),"-","△")&amp;"】"))</f>
        <v/>
      </c>
      <c r="DT6" s="33" t="e">
        <f>IF(DT7="",NA(),DT7)</f>
        <v>#N/A</v>
      </c>
      <c r="DU6" s="33" t="e">
        <f t="shared" ref="DU6:EC6" si="13">IF(DU7="",NA(),DU7)</f>
        <v>#N/A</v>
      </c>
      <c r="DV6" s="33" t="e">
        <f t="shared" si="13"/>
        <v>#N/A</v>
      </c>
      <c r="DW6" s="33" t="e">
        <f t="shared" si="13"/>
        <v>#N/A</v>
      </c>
      <c r="DX6" s="33" t="e">
        <f t="shared" si="13"/>
        <v>#N/A</v>
      </c>
      <c r="DY6" s="33" t="e">
        <f t="shared" si="13"/>
        <v>#N/A</v>
      </c>
      <c r="DZ6" s="33" t="e">
        <f t="shared" si="13"/>
        <v>#N/A</v>
      </c>
      <c r="EA6" s="33" t="e">
        <f t="shared" si="13"/>
        <v>#N/A</v>
      </c>
      <c r="EB6" s="33" t="e">
        <f t="shared" si="13"/>
        <v>#N/A</v>
      </c>
      <c r="EC6" s="33" t="e">
        <f t="shared" si="13"/>
        <v>#N/A</v>
      </c>
      <c r="ED6" s="33" t="str">
        <f>IF(ED7="","",IF(ED7="-","【-】","【"&amp;SUBSTITUTE(TEXT(ED7,"#,##0.00"),"-","△")&amp;"】"))</f>
        <v/>
      </c>
      <c r="EE6" s="33">
        <f>IF(EE7="",NA(),EE7)</f>
        <v>0</v>
      </c>
      <c r="EF6" s="33">
        <f t="shared" ref="EF6:EN6" si="14">IF(EF7="",NA(),EF7)</f>
        <v>0</v>
      </c>
      <c r="EG6" s="33">
        <f t="shared" si="14"/>
        <v>0</v>
      </c>
      <c r="EH6" s="33">
        <f t="shared" si="14"/>
        <v>0</v>
      </c>
      <c r="EI6" s="33">
        <f t="shared" si="14"/>
        <v>0</v>
      </c>
      <c r="EJ6" s="34">
        <f t="shared" si="14"/>
        <v>0.19</v>
      </c>
      <c r="EK6" s="34">
        <f t="shared" si="14"/>
        <v>0.16</v>
      </c>
      <c r="EL6" s="34">
        <f t="shared" si="14"/>
        <v>0.33</v>
      </c>
      <c r="EM6" s="34">
        <f t="shared" si="14"/>
        <v>0.15</v>
      </c>
      <c r="EN6" s="34">
        <f t="shared" si="14"/>
        <v>0.16</v>
      </c>
      <c r="EO6" s="33" t="str">
        <f>IF(EO7="","",IF(EO7="-","【-】","【"&amp;SUBSTITUTE(TEXT(EO7,"#,##0.00"),"-","△")&amp;"】"))</f>
        <v>【0.23】</v>
      </c>
    </row>
    <row r="7" spans="1:145" s="35" customFormat="1" x14ac:dyDescent="0.15">
      <c r="A7" s="27"/>
      <c r="B7" s="36">
        <v>2017</v>
      </c>
      <c r="C7" s="36">
        <v>303411</v>
      </c>
      <c r="D7" s="36">
        <v>47</v>
      </c>
      <c r="E7" s="36">
        <v>17</v>
      </c>
      <c r="F7" s="36">
        <v>1</v>
      </c>
      <c r="G7" s="36">
        <v>0</v>
      </c>
      <c r="H7" s="36" t="s">
        <v>110</v>
      </c>
      <c r="I7" s="36" t="s">
        <v>111</v>
      </c>
      <c r="J7" s="36" t="s">
        <v>112</v>
      </c>
      <c r="K7" s="36" t="s">
        <v>113</v>
      </c>
      <c r="L7" s="36" t="s">
        <v>114</v>
      </c>
      <c r="M7" s="36" t="s">
        <v>115</v>
      </c>
      <c r="N7" s="37" t="s">
        <v>116</v>
      </c>
      <c r="O7" s="37" t="s">
        <v>117</v>
      </c>
      <c r="P7" s="37">
        <v>37.04</v>
      </c>
      <c r="Q7" s="37">
        <v>91.86</v>
      </c>
      <c r="R7" s="37">
        <v>3040</v>
      </c>
      <c r="S7" s="37">
        <v>17178</v>
      </c>
      <c r="T7" s="37">
        <v>151.69</v>
      </c>
      <c r="U7" s="37">
        <v>113.24</v>
      </c>
      <c r="V7" s="37">
        <v>6341</v>
      </c>
      <c r="W7" s="37">
        <v>2.4300000000000002</v>
      </c>
      <c r="X7" s="37">
        <v>2609.4699999999998</v>
      </c>
      <c r="Y7" s="37">
        <v>47.53</v>
      </c>
      <c r="Z7" s="37">
        <v>48.52</v>
      </c>
      <c r="AA7" s="37">
        <v>48.52</v>
      </c>
      <c r="AB7" s="37">
        <v>48.6</v>
      </c>
      <c r="AC7" s="37">
        <v>85.67</v>
      </c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>
        <v>4802.38</v>
      </c>
      <c r="BG7" s="37">
        <v>3089.04</v>
      </c>
      <c r="BH7" s="37">
        <v>2425.12</v>
      </c>
      <c r="BI7" s="37">
        <v>2544.1</v>
      </c>
      <c r="BJ7" s="37">
        <v>2102.89</v>
      </c>
      <c r="BK7" s="37">
        <v>1506.51</v>
      </c>
      <c r="BL7" s="37">
        <v>1315.67</v>
      </c>
      <c r="BM7" s="37">
        <v>1240.1600000000001</v>
      </c>
      <c r="BN7" s="37">
        <v>1111.31</v>
      </c>
      <c r="BO7" s="37">
        <v>966.33</v>
      </c>
      <c r="BP7" s="37">
        <v>707.33</v>
      </c>
      <c r="BQ7" s="37">
        <v>39.450000000000003</v>
      </c>
      <c r="BR7" s="37">
        <v>46.75</v>
      </c>
      <c r="BS7" s="37">
        <v>50.9</v>
      </c>
      <c r="BT7" s="37">
        <v>42.81</v>
      </c>
      <c r="BU7" s="37">
        <v>93.52</v>
      </c>
      <c r="BV7" s="37">
        <v>57.33</v>
      </c>
      <c r="BW7" s="37">
        <v>60.78</v>
      </c>
      <c r="BX7" s="37">
        <v>60.17</v>
      </c>
      <c r="BY7" s="37">
        <v>75.540000000000006</v>
      </c>
      <c r="BZ7" s="37">
        <v>81.739999999999995</v>
      </c>
      <c r="CA7" s="37">
        <v>101.26</v>
      </c>
      <c r="CB7" s="37">
        <v>392.81</v>
      </c>
      <c r="CC7" s="37">
        <v>313.58999999999997</v>
      </c>
      <c r="CD7" s="37">
        <v>306.25</v>
      </c>
      <c r="CE7" s="37">
        <v>368.81</v>
      </c>
      <c r="CF7" s="37">
        <v>164.59</v>
      </c>
      <c r="CG7" s="37">
        <v>284.52999999999997</v>
      </c>
      <c r="CH7" s="37">
        <v>276.26</v>
      </c>
      <c r="CI7" s="37">
        <v>281.52999999999997</v>
      </c>
      <c r="CJ7" s="37">
        <v>207.96</v>
      </c>
      <c r="CK7" s="37">
        <v>194.31</v>
      </c>
      <c r="CL7" s="37">
        <v>136.38999999999999</v>
      </c>
      <c r="CM7" s="37" t="s">
        <v>116</v>
      </c>
      <c r="CN7" s="37" t="s">
        <v>116</v>
      </c>
      <c r="CO7" s="37" t="s">
        <v>116</v>
      </c>
      <c r="CP7" s="37" t="s">
        <v>116</v>
      </c>
      <c r="CQ7" s="37" t="s">
        <v>116</v>
      </c>
      <c r="CR7" s="37">
        <v>39.92</v>
      </c>
      <c r="CS7" s="37">
        <v>41.63</v>
      </c>
      <c r="CT7" s="37">
        <v>44.89</v>
      </c>
      <c r="CU7" s="37">
        <v>53.51</v>
      </c>
      <c r="CV7" s="37">
        <v>53.5</v>
      </c>
      <c r="CW7" s="37">
        <v>60.13</v>
      </c>
      <c r="CX7" s="37">
        <v>73.88</v>
      </c>
      <c r="CY7" s="37">
        <v>74.900000000000006</v>
      </c>
      <c r="CZ7" s="37">
        <v>75.349999999999994</v>
      </c>
      <c r="DA7" s="37">
        <v>81.23</v>
      </c>
      <c r="DB7" s="37">
        <v>82.4</v>
      </c>
      <c r="DC7" s="37">
        <v>65.86</v>
      </c>
      <c r="DD7" s="37">
        <v>66.33</v>
      </c>
      <c r="DE7" s="37">
        <v>64.89</v>
      </c>
      <c r="DF7" s="37">
        <v>83.91</v>
      </c>
      <c r="DG7" s="37">
        <v>83.51</v>
      </c>
      <c r="DH7" s="37">
        <v>95.06</v>
      </c>
      <c r="DI7" s="37"/>
      <c r="DJ7" s="37"/>
      <c r="DK7" s="37"/>
      <c r="DL7" s="37"/>
      <c r="DM7" s="37"/>
      <c r="DN7" s="37"/>
      <c r="DO7" s="37"/>
      <c r="DP7" s="37"/>
      <c r="DQ7" s="37"/>
      <c r="DR7" s="37"/>
      <c r="DS7" s="37"/>
      <c r="DT7" s="37"/>
      <c r="DU7" s="37"/>
      <c r="DV7" s="37"/>
      <c r="DW7" s="37"/>
      <c r="DX7" s="37"/>
      <c r="DY7" s="37"/>
      <c r="DZ7" s="37"/>
      <c r="EA7" s="37"/>
      <c r="EB7" s="37"/>
      <c r="EC7" s="37"/>
      <c r="ED7" s="37"/>
      <c r="EE7" s="37">
        <v>0</v>
      </c>
      <c r="EF7" s="37">
        <v>0</v>
      </c>
      <c r="EG7" s="37">
        <v>0</v>
      </c>
      <c r="EH7" s="37">
        <v>0</v>
      </c>
      <c r="EI7" s="37">
        <v>0</v>
      </c>
      <c r="EJ7" s="37">
        <v>0.19</v>
      </c>
      <c r="EK7" s="37">
        <v>0.16</v>
      </c>
      <c r="EL7" s="37">
        <v>0.33</v>
      </c>
      <c r="EM7" s="37">
        <v>0.15</v>
      </c>
      <c r="EN7" s="37">
        <v>0.16</v>
      </c>
      <c r="EO7" s="37">
        <v>0.23</v>
      </c>
    </row>
    <row r="8" spans="1:145" x14ac:dyDescent="0.15"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</row>
    <row r="9" spans="1:145" x14ac:dyDescent="0.15">
      <c r="A9" s="39"/>
      <c r="B9" s="39" t="s">
        <v>118</v>
      </c>
      <c r="C9" s="39" t="s">
        <v>119</v>
      </c>
      <c r="D9" s="39" t="s">
        <v>120</v>
      </c>
      <c r="E9" s="39" t="s">
        <v>121</v>
      </c>
      <c r="F9" s="39" t="s">
        <v>122</v>
      </c>
      <c r="R9" s="38"/>
      <c r="Y9" s="38"/>
      <c r="Z9" s="38"/>
      <c r="AA9" s="38"/>
      <c r="AB9" s="38"/>
      <c r="AC9" s="38"/>
      <c r="AD9" s="38"/>
      <c r="AE9" s="38"/>
      <c r="AF9" s="38"/>
      <c r="AG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L9" s="38"/>
      <c r="CM9" s="38"/>
      <c r="CN9" s="38"/>
      <c r="CO9" s="38"/>
      <c r="CP9" s="38"/>
      <c r="CQ9" s="38"/>
      <c r="CR9" s="38"/>
      <c r="CS9" s="38"/>
      <c r="CT9" s="38"/>
      <c r="CU9" s="38"/>
      <c r="CW9" s="38"/>
      <c r="CX9" s="38"/>
      <c r="CY9" s="38"/>
      <c r="CZ9" s="38"/>
      <c r="DA9" s="38"/>
      <c r="DB9" s="38"/>
      <c r="DC9" s="38"/>
      <c r="DD9" s="38"/>
      <c r="DE9" s="38"/>
      <c r="DF9" s="38"/>
      <c r="DH9" s="38"/>
      <c r="DI9" s="38"/>
      <c r="DJ9" s="38"/>
      <c r="DK9" s="38"/>
      <c r="DL9" s="38"/>
      <c r="DM9" s="38"/>
      <c r="DN9" s="38"/>
      <c r="DO9" s="38"/>
      <c r="DP9" s="38"/>
      <c r="DQ9" s="38"/>
      <c r="DS9" s="38"/>
      <c r="DT9" s="38"/>
      <c r="DU9" s="38"/>
      <c r="DV9" s="38"/>
      <c r="DW9" s="38"/>
      <c r="DX9" s="38"/>
      <c r="DY9" s="38"/>
      <c r="DZ9" s="38"/>
      <c r="EA9" s="38"/>
      <c r="EB9" s="38"/>
      <c r="ED9" s="38"/>
      <c r="EE9" s="38"/>
      <c r="EF9" s="38"/>
      <c r="EG9" s="38"/>
      <c r="EH9" s="38"/>
      <c r="EI9" s="38"/>
      <c r="EJ9" s="38"/>
      <c r="EK9" s="38"/>
      <c r="EL9" s="38"/>
      <c r="EM9" s="38"/>
    </row>
    <row r="10" spans="1:145" x14ac:dyDescent="0.15">
      <c r="A10" s="39" t="s">
        <v>60</v>
      </c>
      <c r="B10" s="40">
        <f>DATEVALUE($B$6-4&amp;"年1月1日")</f>
        <v>41275</v>
      </c>
      <c r="C10" s="40">
        <f>DATEVALUE($B$6-3&amp;"年1月1日")</f>
        <v>41640</v>
      </c>
      <c r="D10" s="40">
        <f>DATEVALUE($B$6-2&amp;"年1月1日")</f>
        <v>42005</v>
      </c>
      <c r="E10" s="40">
        <f>DATEVALUE($B$6-1&amp;"年1月1日")</f>
        <v>42370</v>
      </c>
      <c r="F10" s="40">
        <f>DATEVALUE($B$6&amp;"年1月1日")</f>
        <v>42736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東山 晴彦</cp:lastModifiedBy>
  <dcterms:modified xsi:type="dcterms:W3CDTF">2019-02-20T08:54:03Z</dcterms:modified>
</cp:coreProperties>
</file>