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　下水道 （事務）\▲ 経営比較分析表　（２月上旬）\平成２９年度\かつらぎ町　下水道　【経営比較分析表】2017_303411_47_1718\"/>
    </mc:Choice>
  </mc:AlternateContent>
  <workbookProtection workbookAlgorithmName="SHA-512" workbookHashValue="PK6K8j2+IXYEXc9yvQC17eKPJeLLLQ9fqacoQVXLMQV4/FGicKi1rLEYjXNtbyy1PuW3W5x/X4AowIbkiSZgwQ==" workbookSaltValue="Z5/iOAVDRZYH57FB94+Wj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<sst xmlns="http://schemas.openxmlformats.org/spreadsheetml/2006/main" count="245" uniqueCount="126">
  <si>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</si>
  <si>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</si>
  <si>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</si>
  <si>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</si>
  <si>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</si>
  <si>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</si>
  <si>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</si>
  <si>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</si>
  <si>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</si>
  <si>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</si>
  <si>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</si>
  <si>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</si>
  <si>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</si>
  <si>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</si>
  <si>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</si>
  <si>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</si>
  <si>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</si>
  <si>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</si>
  <si>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</si>
  <si>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</si>
  <si>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</si>
  <si>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</si>
  <si>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</si>
  <si>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</si>
  <si>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</si>
  <si>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</si>
  <si>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</si>
  <si>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</si>
  <si>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</si>
  <si>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</si>
  <si>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</si>
  <si>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</si>
  <si>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</si>
  <si>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</si>
  <si>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</si>
  <si>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</si>
  <si>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</si>
  <si>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</si>
  <si>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</si>
  <si>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</si>
  <si>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</si>
  <si>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</si>
  <si>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</si>
  <si>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</si>
  <si>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</si>
  <si>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</si>
  <si>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</si>
  <si>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</si>
  <si>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</si>
  <si>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</si>
  <si>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</si>
  <si>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</si>
  <si>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</si>
  <si>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</si>
  <si>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</si>
  <si>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</si>
  <si>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</si>
  <si>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</si>
  <si>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</si>
  <si>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</si>
  <si>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</si>
  <si>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</si>
  <si>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</si>
  <si>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</si>
  <si>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</si>
  <si>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</si>
  <si>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</si>
  <si>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</si>
  <si>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</si>
  <si>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</si>
  <si>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</si>
  <si>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</si>
  <si>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</si>
  <si>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</si>
  <si>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</si>
  <si>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</si>
  <si>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</si>
  <si>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</si>
  <si>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</si>
  <si>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</si>
  <si>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</si>
  <si>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</si>
  <si>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</si>
  <si>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</si>
  <si>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</si>
  <si>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</si>
  <si>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</si>
  <si>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</si>
  <si>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</si>
  <si>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</si>
  <si>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</si>
  <si>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</si>
  <si>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</si>
  <si>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</si>
  <si>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</si>
  <si>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</si>
  <si>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</si>
  <si>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</si>
  <si>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</si>
  <si>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</si>
  <si>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</si>
  <si>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</si>
  <si>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</si>
  <si>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</si>
  <si>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</si>
  <si>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</si>
  <si>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</si>
  <si>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</si>
  <si>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</si>
  <si>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</si>
  <si>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和歌山県　かつらぎ町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</si>
  <si>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</si>
  <si>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</si>
  <si>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</si>
  <si>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</si>
  <si>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</si>
  <si>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</si>
  <si>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</si>
  <si>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</si>
  <si>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</si>
  <si>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</si>
  <si>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</si>
  <si>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</si>
  <si>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汚水管渠につきましては、昭和60年度の工事着手からの期間が短いため、更新時期ではありません。しかし、施設の経年劣化は進行しており、適切な点検・補修を行い長寿命化を図り、更新時期を定め、適切な更新に努める必要があります。</t>
    <rPh sb="51" eb="53">
      <t>シセツ</t>
    </rPh>
    <rPh sb="54" eb="56">
      <t>ケイネン</t>
    </rPh>
    <rPh sb="93" eb="95">
      <t>テキセツ</t>
    </rPh>
    <rPh sb="96" eb="98">
      <t>コウシン</t>
    </rPh>
    <rPh sb="99" eb="100">
      <t>ツト</t>
    </rPh>
    <phoneticPr fontId="4"/>
  </si>
  <si>
    <t>　昭和60年度の工事開始からの期間が短いとはいえ、投資規模に応じた使用料収入には結びついていません。
　経営を改善するため、接続率の向上に努め、投資の最適化を図り、費用対効果を再検討する必要があります。</t>
    <phoneticPr fontId="4"/>
  </si>
  <si>
    <t>　当年度は、収益的収支比率・経費回収率・汚水処理原価が大きく改善しています。主な要因は、税収等の一般財源の負担基準が増加変更され、また、一般財源の負担が多い事業を行ったためであり、投資効果や下水道事業の経営努力のみによるものではありません。
　企業債残高対事業規模比率は、使用料収益の増加と起債残高が減るよう事業を抑制しているため、近年は低下傾向にあります。
　汚水処理につきましては、１市２町の流域下水道で広域的、効率的に行っています。</t>
    <rPh sb="1" eb="2">
      <t>トウ</t>
    </rPh>
    <rPh sb="2" eb="4">
      <t>ネンド</t>
    </rPh>
    <rPh sb="14" eb="16">
      <t>ケイヒ</t>
    </rPh>
    <rPh sb="16" eb="18">
      <t>カイシュウ</t>
    </rPh>
    <rPh sb="18" eb="19">
      <t>リツ</t>
    </rPh>
    <rPh sb="20" eb="22">
      <t>オスイ</t>
    </rPh>
    <rPh sb="22" eb="24">
      <t>ショリ</t>
    </rPh>
    <rPh sb="24" eb="26">
      <t>ゲンカ</t>
    </rPh>
    <rPh sb="27" eb="28">
      <t>オオ</t>
    </rPh>
    <rPh sb="30" eb="32">
      <t>カイゼン</t>
    </rPh>
    <rPh sb="38" eb="39">
      <t>オモ</t>
    </rPh>
    <rPh sb="40" eb="42">
      <t>ヨウイン</t>
    </rPh>
    <rPh sb="44" eb="46">
      <t>ゼイシュウ</t>
    </rPh>
    <rPh sb="46" eb="47">
      <t>トウ</t>
    </rPh>
    <rPh sb="48" eb="50">
      <t>イッパン</t>
    </rPh>
    <rPh sb="50" eb="52">
      <t>ザイゲン</t>
    </rPh>
    <rPh sb="53" eb="55">
      <t>フタン</t>
    </rPh>
    <rPh sb="55" eb="57">
      <t>キジュン</t>
    </rPh>
    <rPh sb="58" eb="60">
      <t>ゾウカ</t>
    </rPh>
    <rPh sb="60" eb="62">
      <t>ヘンコウ</t>
    </rPh>
    <rPh sb="68" eb="70">
      <t>イッパン</t>
    </rPh>
    <rPh sb="70" eb="72">
      <t>ザイゲン</t>
    </rPh>
    <rPh sb="73" eb="75">
      <t>フタン</t>
    </rPh>
    <rPh sb="76" eb="77">
      <t>オオ</t>
    </rPh>
    <rPh sb="78" eb="80">
      <t>ジギョウ</t>
    </rPh>
    <rPh sb="81" eb="82">
      <t>オコナ</t>
    </rPh>
    <rPh sb="90" eb="92">
      <t>トウシ</t>
    </rPh>
    <rPh sb="92" eb="94">
      <t>コウカ</t>
    </rPh>
    <rPh sb="95" eb="98">
      <t>ゲスイドウ</t>
    </rPh>
    <rPh sb="98" eb="100">
      <t>ジギョウ</t>
    </rPh>
    <rPh sb="101" eb="103">
      <t>ケイエイ</t>
    </rPh>
    <rPh sb="103" eb="105">
      <t>ドリョク</t>
    </rPh>
    <rPh sb="122" eb="124">
      <t>キギョウ</t>
    </rPh>
    <rPh sb="124" eb="125">
      <t>サイ</t>
    </rPh>
    <rPh sb="125" eb="127">
      <t>ザンダカ</t>
    </rPh>
    <rPh sb="127" eb="128">
      <t>タイ</t>
    </rPh>
    <rPh sb="128" eb="130">
      <t>ジギョウ</t>
    </rPh>
    <rPh sb="130" eb="132">
      <t>キボ</t>
    </rPh>
    <rPh sb="132" eb="134">
      <t>ヒリツ</t>
    </rPh>
    <rPh sb="136" eb="138">
      <t>シヨウ</t>
    </rPh>
    <rPh sb="138" eb="139">
      <t>リョウ</t>
    </rPh>
    <rPh sb="139" eb="141">
      <t>シュウエキ</t>
    </rPh>
    <rPh sb="142" eb="144">
      <t>ゾウカ</t>
    </rPh>
    <rPh sb="145" eb="147">
      <t>キサイ</t>
    </rPh>
    <rPh sb="147" eb="149">
      <t>ザンダカ</t>
    </rPh>
    <rPh sb="150" eb="151">
      <t>ヘ</t>
    </rPh>
    <rPh sb="154" eb="156">
      <t>ジギョウ</t>
    </rPh>
    <rPh sb="157" eb="159">
      <t>ヨクセイ</t>
    </rPh>
    <rPh sb="166" eb="168">
      <t>キンネン</t>
    </rPh>
    <rPh sb="169" eb="171">
      <t>テイカ</t>
    </rPh>
    <rPh sb="171" eb="173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</si>
</sst>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6B-4FC6-AE8E-A0CDCD71A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619408"/>
        <c:axId val="40961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0.16</c:v>
                </c:pt>
                <c:pt idx="2">
                  <c:v>0.33</c:v>
                </c:pt>
                <c:pt idx="3">
                  <c:v>0.15</c:v>
                </c:pt>
                <c:pt idx="4">
                  <c:v>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6B-4FC6-AE8E-A0CDCD71A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19408"/>
        <c:axId val="409618624"/>
      </c:lineChart>
      <c:dateAx>
        <c:axId val="409619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618624"/>
        <c:crosses val="autoZero"/>
        <c:auto val="1"/>
        <c:lblOffset val="100"/>
        <c:baseTimeUnit val="years"/>
      </c:dateAx>
      <c:valAx>
        <c:axId val="40961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619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79-459B-A4A8-0D1DB4262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117496"/>
        <c:axId val="42211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39.92</c:v>
                </c:pt>
                <c:pt idx="1">
                  <c:v>41.63</c:v>
                </c:pt>
                <c:pt idx="2">
                  <c:v>44.89</c:v>
                </c:pt>
                <c:pt idx="3">
                  <c:v>53.51</c:v>
                </c:pt>
                <c:pt idx="4">
                  <c:v>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79-459B-A4A8-0D1DB4262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17496"/>
        <c:axId val="422117104"/>
      </c:lineChart>
      <c:dateAx>
        <c:axId val="422117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117104"/>
        <c:crosses val="autoZero"/>
        <c:auto val="1"/>
        <c:lblOffset val="100"/>
        <c:baseTimeUnit val="years"/>
      </c:dateAx>
      <c:valAx>
        <c:axId val="42211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117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73.88</c:v>
                </c:pt>
                <c:pt idx="1">
                  <c:v>74.900000000000006</c:v>
                </c:pt>
                <c:pt idx="2">
                  <c:v>75.349999999999994</c:v>
                </c:pt>
                <c:pt idx="3">
                  <c:v>81.23</c:v>
                </c:pt>
                <c:pt idx="4">
                  <c:v>82.4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1C-488E-B110-14DB5310B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308256"/>
        <c:axId val="421906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65.86</c:v>
                </c:pt>
                <c:pt idx="1">
                  <c:v>66.33</c:v>
                </c:pt>
                <c:pt idx="2">
                  <c:v>64.89</c:v>
                </c:pt>
                <c:pt idx="3">
                  <c:v>83.91</c:v>
                </c:pt>
                <c:pt idx="4">
                  <c:v>83.51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1C-488E-B110-14DB5310B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08256"/>
        <c:axId val="421906872"/>
      </c:lineChart>
      <c:dateAx>
        <c:axId val="35230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906872"/>
        <c:crosses val="autoZero"/>
        <c:auto val="1"/>
        <c:lblOffset val="100"/>
        <c:baseTimeUnit val="years"/>
      </c:dateAx>
      <c:valAx>
        <c:axId val="421906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230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47.53</c:v>
                </c:pt>
                <c:pt idx="1">
                  <c:v>48.52</c:v>
                </c:pt>
                <c:pt idx="2">
                  <c:v>48.52</c:v>
                </c:pt>
                <c:pt idx="3">
                  <c:v>48.6</c:v>
                </c:pt>
                <c:pt idx="4">
                  <c:v>85.67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BF-4FEB-97D6-AC8C8B431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416536"/>
        <c:axId val="35441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BF-4FEB-97D6-AC8C8B431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416536"/>
        <c:axId val="354415360"/>
      </c:lineChart>
      <c:dateAx>
        <c:axId val="354416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415360"/>
        <c:crosses val="autoZero"/>
        <c:auto val="1"/>
        <c:lblOffset val="100"/>
        <c:baseTimeUnit val="years"/>
      </c:dateAx>
      <c:valAx>
        <c:axId val="35441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4416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4F-4240-B31E-138CD29E3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416928"/>
        <c:axId val="354417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4F-4240-B31E-138CD29E3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416928"/>
        <c:axId val="354417320"/>
      </c:lineChart>
      <c:dateAx>
        <c:axId val="35441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417320"/>
        <c:crosses val="autoZero"/>
        <c:auto val="1"/>
        <c:lblOffset val="100"/>
        <c:baseTimeUnit val="years"/>
      </c:dateAx>
      <c:valAx>
        <c:axId val="354417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441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1C-4112-916D-054C5D41E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385688"/>
        <c:axId val="35438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1C-4112-916D-054C5D41E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85688"/>
        <c:axId val="354386080"/>
      </c:lineChart>
      <c:dateAx>
        <c:axId val="354385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386080"/>
        <c:crosses val="autoZero"/>
        <c:auto val="1"/>
        <c:lblOffset val="100"/>
        <c:baseTimeUnit val="years"/>
      </c:dateAx>
      <c:valAx>
        <c:axId val="35438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4385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94-4778-AF4A-555CABF63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53648"/>
        <c:axId val="23435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94-4778-AF4A-555CABF63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53648"/>
        <c:axId val="234354432"/>
      </c:lineChart>
      <c:dateAx>
        <c:axId val="23435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4354432"/>
        <c:crosses val="autoZero"/>
        <c:auto val="1"/>
        <c:lblOffset val="100"/>
        <c:baseTimeUnit val="years"/>
      </c:dateAx>
      <c:valAx>
        <c:axId val="23435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435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B7-4C0C-A048-B0F9B7022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421144"/>
        <c:axId val="348424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B7-4C0C-A048-B0F9B7022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21144"/>
        <c:axId val="348424280"/>
      </c:lineChart>
      <c:dateAx>
        <c:axId val="348421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8424280"/>
        <c:crosses val="autoZero"/>
        <c:auto val="1"/>
        <c:lblOffset val="100"/>
        <c:baseTimeUnit val="years"/>
      </c:dateAx>
      <c:valAx>
        <c:axId val="348424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421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4802.38</c:v>
                </c:pt>
                <c:pt idx="1">
                  <c:v>3089.04</c:v>
                </c:pt>
                <c:pt idx="2">
                  <c:v>2425.12</c:v>
                </c:pt>
                <c:pt idx="3">
                  <c:v>2544.1</c:v>
                </c:pt>
                <c:pt idx="4">
                  <c:v>2102.89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E0-4E66-92CF-099D3C8BB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52864"/>
        <c:axId val="234353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1506.51</c:v>
                </c:pt>
                <c:pt idx="1">
                  <c:v>1315.67</c:v>
                </c:pt>
                <c:pt idx="2">
                  <c:v>1240.1600000000001</c:v>
                </c:pt>
                <c:pt idx="3">
                  <c:v>1111.31</c:v>
                </c:pt>
                <c:pt idx="4">
                  <c:v>966.33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E0-4E66-92CF-099D3C8BB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52864"/>
        <c:axId val="234353256"/>
      </c:lineChart>
      <c:dateAx>
        <c:axId val="23435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4353256"/>
        <c:crosses val="autoZero"/>
        <c:auto val="1"/>
        <c:lblOffset val="100"/>
        <c:baseTimeUnit val="years"/>
      </c:dateAx>
      <c:valAx>
        <c:axId val="234353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435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39.450000000000003</c:v>
                </c:pt>
                <c:pt idx="1">
                  <c:v>46.75</c:v>
                </c:pt>
                <c:pt idx="2">
                  <c:v>50.9</c:v>
                </c:pt>
                <c:pt idx="3">
                  <c:v>42.81</c:v>
                </c:pt>
                <c:pt idx="4">
                  <c:v>93.52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9D-47AB-A45A-12DA18536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82520"/>
        <c:axId val="413483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57.33</c:v>
                </c:pt>
                <c:pt idx="1">
                  <c:v>60.78</c:v>
                </c:pt>
                <c:pt idx="2">
                  <c:v>60.17</c:v>
                </c:pt>
                <c:pt idx="3">
                  <c:v>75.540000000000006</c:v>
                </c:pt>
                <c:pt idx="4">
                  <c:v>81.739999999999995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9D-47AB-A45A-12DA18536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82520"/>
        <c:axId val="413483304"/>
      </c:lineChart>
      <c:dateAx>
        <c:axId val="413482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483304"/>
        <c:crosses val="autoZero"/>
        <c:auto val="1"/>
        <c:lblOffset val="100"/>
        <c:baseTimeUnit val="years"/>
      </c:dateAx>
      <c:valAx>
        <c:axId val="413483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482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392.81</c:v>
                </c:pt>
                <c:pt idx="1">
                  <c:v>313.58999999999997</c:v>
                </c:pt>
                <c:pt idx="2">
                  <c:v>306.25</c:v>
                </c:pt>
                <c:pt idx="3">
                  <c:v>368.81</c:v>
                </c:pt>
                <c:pt idx="4">
                  <c:v>164.59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69-4F5C-88D0-C25C64253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423496"/>
        <c:axId val="42196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284.52999999999997</c:v>
                </c:pt>
                <c:pt idx="1">
                  <c:v>276.26</c:v>
                </c:pt>
                <c:pt idx="2">
                  <c:v>281.52999999999997</c:v>
                </c:pt>
                <c:pt idx="3">
                  <c:v>207.96</c:v>
                </c:pt>
                <c:pt idx="4">
                  <c:v>194.31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69-4F5C-88D0-C25C64253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23496"/>
        <c:axId val="421965568"/>
      </c:lineChart>
      <c:dateAx>
        <c:axId val="348423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965568"/>
        <c:crosses val="autoZero"/>
        <c:auto val="1"/>
        <c:lblOffset val="100"/>
        <c:baseTimeUnit val="years"/>
      </c:dateAx>
      <c:valAx>
        <c:axId val="42196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423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" zoomScaleNormal="100" workbookViewId="0">
      <selection activeCell="BI37" sqref="BI3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和歌山県　かつらぎ町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Cc2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17178</v>
      </c>
      <c r="AM8" s="49"/>
      <c r="AN8" s="49"/>
      <c r="AO8" s="49"/>
      <c r="AP8" s="49"/>
      <c r="AQ8" s="49"/>
      <c r="AR8" s="49"/>
      <c r="AS8" s="49"/>
      <c r="AT8" s="44">
        <f>データ!T6</f>
        <v>151.69</v>
      </c>
      <c r="AU8" s="44"/>
      <c r="AV8" s="44"/>
      <c r="AW8" s="44"/>
      <c r="AX8" s="44"/>
      <c r="AY8" s="44"/>
      <c r="AZ8" s="44"/>
      <c r="BA8" s="44"/>
      <c r="BB8" s="44">
        <f>データ!U6</f>
        <v>113.24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37.04</v>
      </c>
      <c r="Q10" s="44"/>
      <c r="R10" s="44"/>
      <c r="S10" s="44"/>
      <c r="T10" s="44"/>
      <c r="U10" s="44"/>
      <c r="V10" s="44"/>
      <c r="W10" s="44">
        <f>データ!Q6</f>
        <v>91.86</v>
      </c>
      <c r="X10" s="44"/>
      <c r="Y10" s="44"/>
      <c r="Z10" s="44"/>
      <c r="AA10" s="44"/>
      <c r="AB10" s="44"/>
      <c r="AC10" s="44"/>
      <c r="AD10" s="49">
        <f>データ!R6</f>
        <v>3040</v>
      </c>
      <c r="AE10" s="49"/>
      <c r="AF10" s="49"/>
      <c r="AG10" s="49"/>
      <c r="AH10" s="49"/>
      <c r="AI10" s="49"/>
      <c r="AJ10" s="49"/>
      <c r="AK10" s="2"/>
      <c r="AL10" s="49">
        <f>データ!V6</f>
        <v>6341</v>
      </c>
      <c r="AM10" s="49"/>
      <c r="AN10" s="49"/>
      <c r="AO10" s="49"/>
      <c r="AP10" s="49"/>
      <c r="AQ10" s="49"/>
      <c r="AR10" s="49"/>
      <c r="AS10" s="49"/>
      <c r="AT10" s="44">
        <f>データ!W6</f>
        <v>2.4300000000000002</v>
      </c>
      <c r="AU10" s="44"/>
      <c r="AV10" s="44"/>
      <c r="AW10" s="44"/>
      <c r="AX10" s="44"/>
      <c r="AY10" s="44"/>
      <c r="AZ10" s="44"/>
      <c r="BA10" s="44"/>
      <c r="BB10" s="44">
        <f>データ!X6</f>
        <v>2609.4699999999998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56</v>
      </c>
      <c r="O86" s="25" t="str">
        <f>データ!EO6</f>
        <v>【0.23】</v>
      </c>
    </row>
  </sheetData>
  <sheetProtection algorithmName="SHA-512" hashValue="ROft6wFldWInEkr81hO4bzn3NAbCgtuGYpSWXWsnenPxjzdZFfseZPDcp1ZVXBYnmym+nRwZMBBPSWT+MKqvMA==" saltValue="MQWPlyugvp8AJVHc+KIgZ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303411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和歌山県　かつらぎ町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Cc2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37.04</v>
      </c>
      <c r="Q6" s="33">
        <f t="shared" si="3"/>
        <v>91.86</v>
      </c>
      <c r="R6" s="33">
        <f t="shared" si="3"/>
        <v>3040</v>
      </c>
      <c r="S6" s="33">
        <f t="shared" si="3"/>
        <v>17178</v>
      </c>
      <c r="T6" s="33">
        <f t="shared" si="3"/>
        <v>151.69</v>
      </c>
      <c r="U6" s="33">
        <f t="shared" si="3"/>
        <v>113.24</v>
      </c>
      <c r="V6" s="33">
        <f t="shared" si="3"/>
        <v>6341</v>
      </c>
      <c r="W6" s="33">
        <f t="shared" si="3"/>
        <v>2.4300000000000002</v>
      </c>
      <c r="X6" s="33">
        <f t="shared" si="3"/>
        <v>2609.4699999999998</v>
      </c>
      <c r="Y6" s="34">
        <f>IF(Y7="",NA(),Y7)</f>
        <v>47.53</v>
      </c>
      <c r="Z6" s="34">
        <f t="shared" ref="Z6:AH6" si="4">IF(Z7="",NA(),Z7)</f>
        <v>48.52</v>
      </c>
      <c r="AA6" s="34">
        <f t="shared" si="4"/>
        <v>48.52</v>
      </c>
      <c r="AB6" s="34">
        <f t="shared" si="4"/>
        <v>48.6</v>
      </c>
      <c r="AC6" s="34">
        <f t="shared" si="4"/>
        <v>85.67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4802.38</v>
      </c>
      <c r="BG6" s="34">
        <f t="shared" ref="BG6:BO6" si="7">IF(BG7="",NA(),BG7)</f>
        <v>3089.04</v>
      </c>
      <c r="BH6" s="34">
        <f t="shared" si="7"/>
        <v>2425.12</v>
      </c>
      <c r="BI6" s="34">
        <f t="shared" si="7"/>
        <v>2544.1</v>
      </c>
      <c r="BJ6" s="34">
        <f t="shared" si="7"/>
        <v>2102.89</v>
      </c>
      <c r="BK6" s="34">
        <f t="shared" si="7"/>
        <v>1506.51</v>
      </c>
      <c r="BL6" s="34">
        <f t="shared" si="7"/>
        <v>1315.67</v>
      </c>
      <c r="BM6" s="34">
        <f t="shared" si="7"/>
        <v>1240.1600000000001</v>
      </c>
      <c r="BN6" s="34">
        <f t="shared" si="7"/>
        <v>1111.31</v>
      </c>
      <c r="BO6" s="34">
        <f t="shared" si="7"/>
        <v>966.33</v>
      </c>
      <c r="BP6" s="33" t="str">
        <f>IF(BP7="","",IF(BP7="-","【-】","【"&amp;SUBSTITUTE(TEXT(BP7,"#,##0.00"),"-","△")&amp;"】"))</f>
        <v>【707.33】</v>
      </c>
      <c r="BQ6" s="34">
        <f>IF(BQ7="",NA(),BQ7)</f>
        <v>39.450000000000003</v>
      </c>
      <c r="BR6" s="34">
        <f t="shared" ref="BR6:BZ6" si="8">IF(BR7="",NA(),BR7)</f>
        <v>46.75</v>
      </c>
      <c r="BS6" s="34">
        <f t="shared" si="8"/>
        <v>50.9</v>
      </c>
      <c r="BT6" s="34">
        <f t="shared" si="8"/>
        <v>42.81</v>
      </c>
      <c r="BU6" s="34">
        <f t="shared" si="8"/>
        <v>93.52</v>
      </c>
      <c r="BV6" s="34">
        <f t="shared" si="8"/>
        <v>57.33</v>
      </c>
      <c r="BW6" s="34">
        <f t="shared" si="8"/>
        <v>60.78</v>
      </c>
      <c r="BX6" s="34">
        <f t="shared" si="8"/>
        <v>60.17</v>
      </c>
      <c r="BY6" s="34">
        <f t="shared" si="8"/>
        <v>75.540000000000006</v>
      </c>
      <c r="BZ6" s="34">
        <f t="shared" si="8"/>
        <v>81.739999999999995</v>
      </c>
      <c r="CA6" s="33" t="str">
        <f>IF(CA7="","",IF(CA7="-","【-】","【"&amp;SUBSTITUTE(TEXT(CA7,"#,##0.00"),"-","△")&amp;"】"))</f>
        <v>【101.26】</v>
      </c>
      <c r="CB6" s="34">
        <f>IF(CB7="",NA(),CB7)</f>
        <v>392.81</v>
      </c>
      <c r="CC6" s="34">
        <f t="shared" ref="CC6:CK6" si="9">IF(CC7="",NA(),CC7)</f>
        <v>313.58999999999997</v>
      </c>
      <c r="CD6" s="34">
        <f t="shared" si="9"/>
        <v>306.25</v>
      </c>
      <c r="CE6" s="34">
        <f t="shared" si="9"/>
        <v>368.81</v>
      </c>
      <c r="CF6" s="34">
        <f t="shared" si="9"/>
        <v>164.59</v>
      </c>
      <c r="CG6" s="34">
        <f t="shared" si="9"/>
        <v>284.52999999999997</v>
      </c>
      <c r="CH6" s="34">
        <f t="shared" si="9"/>
        <v>276.26</v>
      </c>
      <c r="CI6" s="34">
        <f t="shared" si="9"/>
        <v>281.52999999999997</v>
      </c>
      <c r="CJ6" s="34">
        <f t="shared" si="9"/>
        <v>207.96</v>
      </c>
      <c r="CK6" s="34">
        <f t="shared" si="9"/>
        <v>194.31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39.92</v>
      </c>
      <c r="CS6" s="34">
        <f t="shared" si="10"/>
        <v>41.63</v>
      </c>
      <c r="CT6" s="34">
        <f t="shared" si="10"/>
        <v>44.89</v>
      </c>
      <c r="CU6" s="34">
        <f t="shared" si="10"/>
        <v>53.51</v>
      </c>
      <c r="CV6" s="34">
        <f t="shared" si="10"/>
        <v>53.5</v>
      </c>
      <c r="CW6" s="33" t="str">
        <f>IF(CW7="","",IF(CW7="-","【-】","【"&amp;SUBSTITUTE(TEXT(CW7,"#,##0.00"),"-","△")&amp;"】"))</f>
        <v>【60.13】</v>
      </c>
      <c r="CX6" s="34">
        <f>IF(CX7="",NA(),CX7)</f>
        <v>73.88</v>
      </c>
      <c r="CY6" s="34">
        <f t="shared" ref="CY6:DG6" si="11">IF(CY7="",NA(),CY7)</f>
        <v>74.900000000000006</v>
      </c>
      <c r="CZ6" s="34">
        <f t="shared" si="11"/>
        <v>75.349999999999994</v>
      </c>
      <c r="DA6" s="34">
        <f t="shared" si="11"/>
        <v>81.23</v>
      </c>
      <c r="DB6" s="34">
        <f t="shared" si="11"/>
        <v>82.4</v>
      </c>
      <c r="DC6" s="34">
        <f t="shared" si="11"/>
        <v>65.86</v>
      </c>
      <c r="DD6" s="34">
        <f t="shared" si="11"/>
        <v>66.33</v>
      </c>
      <c r="DE6" s="34">
        <f t="shared" si="11"/>
        <v>64.89</v>
      </c>
      <c r="DF6" s="34">
        <f t="shared" si="11"/>
        <v>83.91</v>
      </c>
      <c r="DG6" s="34">
        <f t="shared" si="11"/>
        <v>83.51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0.19</v>
      </c>
      <c r="EK6" s="34">
        <f t="shared" si="14"/>
        <v>0.16</v>
      </c>
      <c r="EL6" s="34">
        <f t="shared" si="14"/>
        <v>0.33</v>
      </c>
      <c r="EM6" s="34">
        <f t="shared" si="14"/>
        <v>0.15</v>
      </c>
      <c r="EN6" s="34">
        <f t="shared" si="14"/>
        <v>0.16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303411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37.04</v>
      </c>
      <c r="Q7" s="37">
        <v>91.86</v>
      </c>
      <c r="R7" s="37">
        <v>3040</v>
      </c>
      <c r="S7" s="37">
        <v>17178</v>
      </c>
      <c r="T7" s="37">
        <v>151.69</v>
      </c>
      <c r="U7" s="37">
        <v>113.24</v>
      </c>
      <c r="V7" s="37">
        <v>6341</v>
      </c>
      <c r="W7" s="37">
        <v>2.4300000000000002</v>
      </c>
      <c r="X7" s="37">
        <v>2609.4699999999998</v>
      </c>
      <c r="Y7" s="37">
        <v>47.53</v>
      </c>
      <c r="Z7" s="37">
        <v>48.52</v>
      </c>
      <c r="AA7" s="37">
        <v>48.52</v>
      </c>
      <c r="AB7" s="37">
        <v>48.6</v>
      </c>
      <c r="AC7" s="37">
        <v>85.67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4802.38</v>
      </c>
      <c r="BG7" s="37">
        <v>3089.04</v>
      </c>
      <c r="BH7" s="37">
        <v>2425.12</v>
      </c>
      <c r="BI7" s="37">
        <v>2544.1</v>
      </c>
      <c r="BJ7" s="37">
        <v>2102.89</v>
      </c>
      <c r="BK7" s="37">
        <v>1506.51</v>
      </c>
      <c r="BL7" s="37">
        <v>1315.67</v>
      </c>
      <c r="BM7" s="37">
        <v>1240.1600000000001</v>
      </c>
      <c r="BN7" s="37">
        <v>1111.31</v>
      </c>
      <c r="BO7" s="37">
        <v>966.33</v>
      </c>
      <c r="BP7" s="37">
        <v>707.33</v>
      </c>
      <c r="BQ7" s="37">
        <v>39.450000000000003</v>
      </c>
      <c r="BR7" s="37">
        <v>46.75</v>
      </c>
      <c r="BS7" s="37">
        <v>50.9</v>
      </c>
      <c r="BT7" s="37">
        <v>42.81</v>
      </c>
      <c r="BU7" s="37">
        <v>93.52</v>
      </c>
      <c r="BV7" s="37">
        <v>57.33</v>
      </c>
      <c r="BW7" s="37">
        <v>60.78</v>
      </c>
      <c r="BX7" s="37">
        <v>60.17</v>
      </c>
      <c r="BY7" s="37">
        <v>75.540000000000006</v>
      </c>
      <c r="BZ7" s="37">
        <v>81.739999999999995</v>
      </c>
      <c r="CA7" s="37">
        <v>101.26</v>
      </c>
      <c r="CB7" s="37">
        <v>392.81</v>
      </c>
      <c r="CC7" s="37">
        <v>313.58999999999997</v>
      </c>
      <c r="CD7" s="37">
        <v>306.25</v>
      </c>
      <c r="CE7" s="37">
        <v>368.81</v>
      </c>
      <c r="CF7" s="37">
        <v>164.59</v>
      </c>
      <c r="CG7" s="37">
        <v>284.52999999999997</v>
      </c>
      <c r="CH7" s="37">
        <v>276.26</v>
      </c>
      <c r="CI7" s="37">
        <v>281.52999999999997</v>
      </c>
      <c r="CJ7" s="37">
        <v>207.96</v>
      </c>
      <c r="CK7" s="37">
        <v>194.31</v>
      </c>
      <c r="CL7" s="37">
        <v>136.38999999999999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39.92</v>
      </c>
      <c r="CS7" s="37">
        <v>41.63</v>
      </c>
      <c r="CT7" s="37">
        <v>44.89</v>
      </c>
      <c r="CU7" s="37">
        <v>53.51</v>
      </c>
      <c r="CV7" s="37">
        <v>53.5</v>
      </c>
      <c r="CW7" s="37">
        <v>60.13</v>
      </c>
      <c r="CX7" s="37">
        <v>73.88</v>
      </c>
      <c r="CY7" s="37">
        <v>74.900000000000006</v>
      </c>
      <c r="CZ7" s="37">
        <v>75.349999999999994</v>
      </c>
      <c r="DA7" s="37">
        <v>81.23</v>
      </c>
      <c r="DB7" s="37">
        <v>82.4</v>
      </c>
      <c r="DC7" s="37">
        <v>65.86</v>
      </c>
      <c r="DD7" s="37">
        <v>66.33</v>
      </c>
      <c r="DE7" s="37">
        <v>64.89</v>
      </c>
      <c r="DF7" s="37">
        <v>83.91</v>
      </c>
      <c r="DG7" s="37">
        <v>83.51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0.19</v>
      </c>
      <c r="EK7" s="37">
        <v>0.16</v>
      </c>
      <c r="EL7" s="37">
        <v>0.33</v>
      </c>
      <c r="EM7" s="37">
        <v>0.15</v>
      </c>
      <c r="EN7" s="37">
        <v>0.16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東山 晴彦</cp:lastModifiedBy>
  <dcterms:modified xsi:type="dcterms:W3CDTF">2019-02-20T08:54:03Z</dcterms:modified>
</cp:coreProperties>
</file>