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ALkMYQP3VATrhEwORZ07NZ5zyqJ8RODzCYMfWWsiWhinRVUzImS1X6RTb6hO+1fr3A99/gSwsKLdQfuLum4c5A==" workbookSaltValue="Q5mFCjyxjuEwxdSj17hKyw==" workbookSpinCount="100000" lockStructure="1"/>
  <bookViews>
    <workbookView xWindow="0" yWindow="0" windowWidth="15360" windowHeight="7635"/>
  </bookViews>
  <sheets>
    <sheet name="法非適用_水道事業" sheetId="4" r:id="rId1"/>
    <sheet name="データ" sheetId="5" state="hidden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AL10" i="4" s="1"/>
  <c r="T6" i="5"/>
  <c r="S6" i="5"/>
  <c r="R6" i="5"/>
  <c r="AL8" i="4" s="1"/>
  <c r="Q6" i="5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I85" i="4"/>
  <c r="E85" i="4"/>
  <c r="W10" i="4"/>
  <c r="P10" i="4"/>
  <c r="BB8" i="4"/>
  <c r="AT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<sst xmlns="http://schemas.openxmlformats.org/spreadsheetml/2006/main" count="237" uniqueCount="125">
  <si>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</si>
  <si>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</si>
  <si>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</si>
  <si>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</si>
  <si>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</si>
  <si>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</si>
  <si>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</si>
  <si>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</si>
  <si>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</si>
  <si>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</si>
  <si>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</si>
  <si>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</si>
  <si>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</si>
  <si>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</si>
  <si>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</si>
  <si>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</si>
  <si>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</si>
  <si>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</si>
  <si>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</si>
  <si>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</si>
  <si>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</si>
  <si>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</si>
  <si>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</si>
  <si>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</si>
  <si>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</si>
  <si>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</si>
  <si>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</si>
  <si>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</si>
  <si>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</si>
  <si>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</si>
  <si>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</si>
  <si>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</si>
  <si>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</si>
  <si>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</si>
  <si>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</si>
  <si>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</si>
  <si>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</si>
  <si>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</si>
  <si>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</si>
  <si>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</si>
  <si>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</si>
  <si>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</si>
  <si>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</si>
  <si>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</si>
  <si>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</si>
  <si>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</si>
  <si>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</si>
  <si>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</si>
  <si>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</si>
  <si>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</si>
  <si>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</si>
  <si>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</si>
  <si>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</si>
  <si>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</si>
  <si>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</si>
  <si>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</si>
  <si>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</si>
  <si>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</si>
  <si>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</si>
  <si>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</si>
  <si>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</si>
  <si>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</si>
  <si>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</si>
  <si>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</si>
  <si>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</si>
  <si>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</si>
  <si>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</si>
  <si>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</si>
  <si>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</si>
  <si>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</si>
  <si>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</si>
  <si>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</si>
  <si>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</si>
  <si>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</si>
  <si>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</si>
  <si>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</si>
  <si>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</si>
  <si>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</si>
  <si>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</si>
  <si>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</si>
  <si>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</si>
  <si>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</si>
  <si>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</si>
  <si>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</si>
  <si>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</si>
  <si>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</si>
  <si>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</si>
  <si>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</si>
  <si>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</si>
  <si>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</si>
  <si>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</si>
  <si>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</si>
  <si>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</si>
  <si>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</si>
  <si>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</si>
  <si>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</si>
  <si>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</si>
  <si>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</si>
  <si>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</si>
  <si>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</si>
  <si>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</si>
  <si>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</si>
  <si>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</si>
  <si>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</si>
  <si>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</si>
  <si>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</si>
  <si>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</si>
  <si>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</si>
  <si>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</si>
  <si>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和歌山県　かつらぎ町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</si>
  <si>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</si>
  <si>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</si>
  <si>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</si>
  <si>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</si>
  <si>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</si>
  <si>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</si>
  <si>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</si>
  <si>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</si>
  <si>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</si>
  <si>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</si>
  <si>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</si>
  <si>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</si>
  <si>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収益的収支比率や、料金回収率を見ると、今のところは経営は健全であるように見える。平成２９年度は収益が増加していることから給水原価は低くなった。
　施設利用率が上昇したが、有収率は減少していることから漏水の可能性も考えられる。
　企業債残高対給水収益比率は類似団体平均より低いが、近年企業債の発行を伴う施設更新等を行っていないためである。
　現在、主な収益である料金が減少傾向であるため、施設の更新等を先送りにしている状況である。
　このような状況のため、料金値上げも検討しなくてはならない。</t>
    <rPh sb="1" eb="4">
      <t>シュウエキテキ</t>
    </rPh>
    <rPh sb="4" eb="6">
      <t>シュウシ</t>
    </rPh>
    <rPh sb="6" eb="8">
      <t>ヒリツ</t>
    </rPh>
    <rPh sb="10" eb="12">
      <t>リョウキン</t>
    </rPh>
    <rPh sb="12" eb="14">
      <t>カイシュウ</t>
    </rPh>
    <rPh sb="14" eb="15">
      <t>リツ</t>
    </rPh>
    <rPh sb="16" eb="17">
      <t>ミ</t>
    </rPh>
    <rPh sb="20" eb="21">
      <t>イマ</t>
    </rPh>
    <rPh sb="26" eb="28">
      <t>ケイエイ</t>
    </rPh>
    <rPh sb="29" eb="31">
      <t>ケンゼン</t>
    </rPh>
    <rPh sb="37" eb="38">
      <t>ミ</t>
    </rPh>
    <rPh sb="41" eb="43">
      <t>ヘイセイ</t>
    </rPh>
    <rPh sb="45" eb="46">
      <t>ネン</t>
    </rPh>
    <rPh sb="46" eb="47">
      <t>ド</t>
    </rPh>
    <rPh sb="48" eb="50">
      <t>シュウエキ</t>
    </rPh>
    <rPh sb="51" eb="53">
      <t>ゾウカ</t>
    </rPh>
    <rPh sb="61" eb="63">
      <t>キュウスイ</t>
    </rPh>
    <rPh sb="66" eb="67">
      <t>ヒク</t>
    </rPh>
    <rPh sb="74" eb="76">
      <t>シセツ</t>
    </rPh>
    <rPh sb="76" eb="79">
      <t>リヨウリツ</t>
    </rPh>
    <rPh sb="80" eb="82">
      <t>ジョウショウ</t>
    </rPh>
    <rPh sb="86" eb="88">
      <t>ユウシュウ</t>
    </rPh>
    <rPh sb="88" eb="89">
      <t>リツ</t>
    </rPh>
    <rPh sb="90" eb="92">
      <t>ゲンショウ</t>
    </rPh>
    <rPh sb="100" eb="102">
      <t>ロウスイ</t>
    </rPh>
    <rPh sb="103" eb="106">
      <t>カノウセイ</t>
    </rPh>
    <rPh sb="107" eb="108">
      <t>カンガ</t>
    </rPh>
    <rPh sb="115" eb="117">
      <t>キギョウ</t>
    </rPh>
    <rPh sb="117" eb="118">
      <t>サイ</t>
    </rPh>
    <rPh sb="118" eb="120">
      <t>ザンダカ</t>
    </rPh>
    <rPh sb="120" eb="121">
      <t>タイ</t>
    </rPh>
    <rPh sb="121" eb="123">
      <t>キュウスイ</t>
    </rPh>
    <rPh sb="123" eb="125">
      <t>シュウエキ</t>
    </rPh>
    <rPh sb="125" eb="127">
      <t>ヒリツ</t>
    </rPh>
    <rPh sb="128" eb="130">
      <t>ルイジ</t>
    </rPh>
    <rPh sb="130" eb="132">
      <t>ダンタイ</t>
    </rPh>
    <rPh sb="132" eb="134">
      <t>ヘイキン</t>
    </rPh>
    <rPh sb="136" eb="137">
      <t>ヒク</t>
    </rPh>
    <rPh sb="140" eb="142">
      <t>キンネン</t>
    </rPh>
    <rPh sb="142" eb="144">
      <t>キギョウ</t>
    </rPh>
    <rPh sb="144" eb="145">
      <t>サイ</t>
    </rPh>
    <rPh sb="146" eb="148">
      <t>ハッコウ</t>
    </rPh>
    <rPh sb="149" eb="150">
      <t>トモナ</t>
    </rPh>
    <rPh sb="151" eb="153">
      <t>シセツ</t>
    </rPh>
    <rPh sb="153" eb="156">
      <t>コウシンナド</t>
    </rPh>
    <rPh sb="157" eb="158">
      <t>オコナ</t>
    </rPh>
    <rPh sb="171" eb="173">
      <t>ゲンザイ</t>
    </rPh>
    <rPh sb="174" eb="175">
      <t>オモ</t>
    </rPh>
    <rPh sb="176" eb="178">
      <t>シュウエキ</t>
    </rPh>
    <rPh sb="181" eb="183">
      <t>リョウキン</t>
    </rPh>
    <rPh sb="184" eb="186">
      <t>ゲンショウ</t>
    </rPh>
    <rPh sb="186" eb="188">
      <t>ケイコウ</t>
    </rPh>
    <rPh sb="194" eb="196">
      <t>シセツ</t>
    </rPh>
    <rPh sb="197" eb="199">
      <t>コウシン</t>
    </rPh>
    <rPh sb="199" eb="200">
      <t>ナド</t>
    </rPh>
    <rPh sb="201" eb="203">
      <t>サキオク</t>
    </rPh>
    <rPh sb="209" eb="211">
      <t>ジョウキョウ</t>
    </rPh>
    <rPh sb="222" eb="224">
      <t>ジョウキョウ</t>
    </rPh>
    <rPh sb="228" eb="230">
      <t>リョウキン</t>
    </rPh>
    <rPh sb="230" eb="232">
      <t>ネア</t>
    </rPh>
    <rPh sb="234" eb="236">
      <t>ケントウ</t>
    </rPh>
    <phoneticPr fontId="4"/>
  </si>
  <si>
    <t>　施設の老朽化が進んでいるが、施設の更新をする財源が少ない状況である。
　この主な要因は、人口減少による給水収益の減少であると考えられる。
　今後、財源を確保し、施設の更新に努める必要がある。　　　　　　　　　　　　　　　　　　　　　</t>
    <rPh sb="1" eb="3">
      <t>シセツ</t>
    </rPh>
    <rPh sb="4" eb="7">
      <t>ロウキュウカ</t>
    </rPh>
    <rPh sb="8" eb="9">
      <t>スス</t>
    </rPh>
    <rPh sb="15" eb="17">
      <t>シセツ</t>
    </rPh>
    <rPh sb="18" eb="20">
      <t>コウシン</t>
    </rPh>
    <rPh sb="23" eb="25">
      <t>ザイゲン</t>
    </rPh>
    <rPh sb="26" eb="27">
      <t>スク</t>
    </rPh>
    <rPh sb="29" eb="31">
      <t>ジョウキョウ</t>
    </rPh>
    <rPh sb="39" eb="40">
      <t>オモ</t>
    </rPh>
    <rPh sb="41" eb="43">
      <t>ヨウイン</t>
    </rPh>
    <rPh sb="45" eb="47">
      <t>ジンコウ</t>
    </rPh>
    <rPh sb="47" eb="49">
      <t>ゲンショウ</t>
    </rPh>
    <rPh sb="52" eb="54">
      <t>キュウスイ</t>
    </rPh>
    <rPh sb="54" eb="56">
      <t>シュウエキ</t>
    </rPh>
    <rPh sb="57" eb="59">
      <t>ゲンショウ</t>
    </rPh>
    <rPh sb="63" eb="64">
      <t>カンガ</t>
    </rPh>
    <rPh sb="90" eb="92">
      <t>ヒツヨウ</t>
    </rPh>
    <phoneticPr fontId="4"/>
  </si>
  <si>
    <t>　近年の有収率の低下は、管路の老朽化による漏水が主な要因と考えられる。
　しかし、料金の大幅な収益増がないため、更新できない状況が続いている。</t>
    <rPh sb="1" eb="3">
      <t>キンネン</t>
    </rPh>
    <rPh sb="4" eb="6">
      <t>ユウシュウ</t>
    </rPh>
    <rPh sb="6" eb="7">
      <t>リツ</t>
    </rPh>
    <rPh sb="8" eb="10">
      <t>テイカ</t>
    </rPh>
    <rPh sb="12" eb="14">
      <t>カンロ</t>
    </rPh>
    <rPh sb="15" eb="17">
      <t>ロウキュウ</t>
    </rPh>
    <rPh sb="17" eb="18">
      <t>カ</t>
    </rPh>
    <rPh sb="21" eb="23">
      <t>ロウスイ</t>
    </rPh>
    <rPh sb="24" eb="25">
      <t>オモ</t>
    </rPh>
    <rPh sb="26" eb="28">
      <t>ヨウイン</t>
    </rPh>
    <rPh sb="29" eb="30">
      <t>カンガ</t>
    </rPh>
    <rPh sb="41" eb="43">
      <t>リョウキン</t>
    </rPh>
    <rPh sb="44" eb="46">
      <t>オオハバ</t>
    </rPh>
    <rPh sb="47" eb="49">
      <t>シュウエキ</t>
    </rPh>
    <rPh sb="49" eb="50">
      <t>ゾウ</t>
    </rPh>
    <rPh sb="56" eb="58">
      <t>コウシン</t>
    </rPh>
    <rPh sb="62" eb="64">
      <t>ジョウキョウ</t>
    </rPh>
    <rPh sb="65" eb="66">
      <t>ツヅ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</si>
</sst>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A6-4DD5-ADF5-54FF982BA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94400"/>
        <c:axId val="67100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</c:v>
                </c:pt>
                <c:pt idx="1">
                  <c:v>0.91</c:v>
                </c:pt>
                <c:pt idx="2">
                  <c:v>1.26</c:v>
                </c:pt>
                <c:pt idx="3">
                  <c:v>0.78</c:v>
                </c:pt>
                <c:pt idx="4">
                  <c:v>0.56999999999999995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A6-4DD5-ADF5-54FF982BA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4400"/>
        <c:axId val="67100672"/>
      </c:lineChart>
      <c:dateAx>
        <c:axId val="6709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100672"/>
        <c:crosses val="autoZero"/>
        <c:auto val="1"/>
        <c:lblOffset val="100"/>
        <c:baseTimeUnit val="years"/>
      </c:dateAx>
      <c:valAx>
        <c:axId val="67100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094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73.349999999999994</c:v>
                </c:pt>
                <c:pt idx="1">
                  <c:v>61.72</c:v>
                </c:pt>
                <c:pt idx="2">
                  <c:v>47.09</c:v>
                </c:pt>
                <c:pt idx="3">
                  <c:v>50.68</c:v>
                </c:pt>
                <c:pt idx="4">
                  <c:v>61.33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62-4FF8-B0B2-5023B78D7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6816"/>
        <c:axId val="79588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48.36</c:v>
                </c:pt>
                <c:pt idx="2">
                  <c:v>48.7</c:v>
                </c:pt>
                <c:pt idx="3">
                  <c:v>46.9</c:v>
                </c:pt>
                <c:pt idx="4">
                  <c:v>47.95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62-4FF8-B0B2-5023B78D7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86816"/>
        <c:axId val="79588736"/>
      </c:lineChart>
      <c:dateAx>
        <c:axId val="79586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588736"/>
        <c:crosses val="autoZero"/>
        <c:auto val="1"/>
        <c:lblOffset val="100"/>
        <c:baseTimeUnit val="years"/>
      </c:dateAx>
      <c:valAx>
        <c:axId val="79588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586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81.62</c:v>
                </c:pt>
                <c:pt idx="1">
                  <c:v>81.7</c:v>
                </c:pt>
                <c:pt idx="2">
                  <c:v>80.14</c:v>
                </c:pt>
                <c:pt idx="3">
                  <c:v>78.05</c:v>
                </c:pt>
                <c:pt idx="4">
                  <c:v>70.62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6F-4608-8776-876E2B589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28160"/>
        <c:axId val="79634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74.209999999999994</c:v>
                </c:pt>
                <c:pt idx="1">
                  <c:v>75.239999999999995</c:v>
                </c:pt>
                <c:pt idx="2">
                  <c:v>74.959999999999994</c:v>
                </c:pt>
                <c:pt idx="3">
                  <c:v>74.63</c:v>
                </c:pt>
                <c:pt idx="4">
                  <c:v>74.900000000000006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6F-4608-8776-876E2B589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28160"/>
        <c:axId val="79634432"/>
      </c:lineChart>
      <c:dateAx>
        <c:axId val="7962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634432"/>
        <c:crosses val="autoZero"/>
        <c:auto val="1"/>
        <c:lblOffset val="100"/>
        <c:baseTimeUnit val="years"/>
      </c:dateAx>
      <c:valAx>
        <c:axId val="79634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628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122.23</c:v>
                </c:pt>
                <c:pt idx="1">
                  <c:v>109.94</c:v>
                </c:pt>
                <c:pt idx="2">
                  <c:v>89.78</c:v>
                </c:pt>
                <c:pt idx="3">
                  <c:v>87.29</c:v>
                </c:pt>
                <c:pt idx="4">
                  <c:v>101.06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8F-4B1F-BE9B-B580CE6A6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928"/>
        <c:axId val="79143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71.66</c:v>
                </c:pt>
                <c:pt idx="1">
                  <c:v>73.06</c:v>
                </c:pt>
                <c:pt idx="2">
                  <c:v>72.03</c:v>
                </c:pt>
                <c:pt idx="3">
                  <c:v>72.11</c:v>
                </c:pt>
                <c:pt idx="4">
                  <c:v>74.05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8F-4B1F-BE9B-B580CE6A6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32928"/>
        <c:axId val="79143296"/>
      </c:lineChart>
      <c:dateAx>
        <c:axId val="79132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143296"/>
        <c:crosses val="autoZero"/>
        <c:auto val="1"/>
        <c:lblOffset val="100"/>
        <c:baseTimeUnit val="years"/>
      </c:dateAx>
      <c:valAx>
        <c:axId val="79143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132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9B-440B-B27A-0F3D93C0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7888"/>
        <c:axId val="7917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9B-440B-B27A-0F3D93C0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57888"/>
        <c:axId val="79176448"/>
      </c:lineChart>
      <c:dateAx>
        <c:axId val="7915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176448"/>
        <c:crosses val="autoZero"/>
        <c:auto val="1"/>
        <c:lblOffset val="100"/>
        <c:baseTimeUnit val="years"/>
      </c:dateAx>
      <c:valAx>
        <c:axId val="7917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157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01-4C95-8AA8-1432DA76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07424"/>
        <c:axId val="7922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01-4C95-8AA8-1432DA76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07424"/>
        <c:axId val="79221888"/>
      </c:lineChart>
      <c:dateAx>
        <c:axId val="7920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221888"/>
        <c:crosses val="autoZero"/>
        <c:auto val="1"/>
        <c:lblOffset val="100"/>
        <c:baseTimeUnit val="years"/>
      </c:dateAx>
      <c:valAx>
        <c:axId val="7922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207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AC-4750-9EF4-0A6E4D0D5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16480"/>
        <c:axId val="79318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AC-4750-9EF4-0A6E4D0D5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16480"/>
        <c:axId val="79318400"/>
      </c:lineChart>
      <c:dateAx>
        <c:axId val="7931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318400"/>
        <c:crosses val="autoZero"/>
        <c:auto val="1"/>
        <c:lblOffset val="100"/>
        <c:baseTimeUnit val="years"/>
      </c:dateAx>
      <c:valAx>
        <c:axId val="79318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31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69-48FC-B808-677512CE0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62304"/>
        <c:axId val="7936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69-48FC-B808-677512CE0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62304"/>
        <c:axId val="79368576"/>
      </c:lineChart>
      <c:dateAx>
        <c:axId val="79362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368576"/>
        <c:crosses val="autoZero"/>
        <c:auto val="1"/>
        <c:lblOffset val="100"/>
        <c:baseTimeUnit val="years"/>
      </c:dateAx>
      <c:valAx>
        <c:axId val="7936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362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230.84</c:v>
                </c:pt>
                <c:pt idx="1">
                  <c:v>239.67</c:v>
                </c:pt>
                <c:pt idx="2">
                  <c:v>277.62</c:v>
                </c:pt>
                <c:pt idx="3">
                  <c:v>239.97</c:v>
                </c:pt>
                <c:pt idx="4">
                  <c:v>197.51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EF-48F6-8B02-4A30F3C05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11840"/>
        <c:axId val="79414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1462.56</c:v>
                </c:pt>
                <c:pt idx="1">
                  <c:v>1486.62</c:v>
                </c:pt>
                <c:pt idx="2">
                  <c:v>1510.14</c:v>
                </c:pt>
                <c:pt idx="3">
                  <c:v>1595.62</c:v>
                </c:pt>
                <c:pt idx="4">
                  <c:v>1302.33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EF-48F6-8B02-4A30F3C05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11840"/>
        <c:axId val="79414016"/>
      </c:lineChart>
      <c:dateAx>
        <c:axId val="79411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414016"/>
        <c:crosses val="autoZero"/>
        <c:auto val="1"/>
        <c:lblOffset val="100"/>
        <c:baseTimeUnit val="years"/>
      </c:dateAx>
      <c:valAx>
        <c:axId val="79414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411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116.04</c:v>
                </c:pt>
                <c:pt idx="1">
                  <c:v>104.12</c:v>
                </c:pt>
                <c:pt idx="2">
                  <c:v>84.24</c:v>
                </c:pt>
                <c:pt idx="3">
                  <c:v>82.56</c:v>
                </c:pt>
                <c:pt idx="4">
                  <c:v>96.48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B2-4186-A459-D723BF761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32704"/>
        <c:axId val="79455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32.39</c:v>
                </c:pt>
                <c:pt idx="1">
                  <c:v>24.39</c:v>
                </c:pt>
                <c:pt idx="2">
                  <c:v>22.67</c:v>
                </c:pt>
                <c:pt idx="3">
                  <c:v>37.92</c:v>
                </c:pt>
                <c:pt idx="4">
                  <c:v>40.89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B2-4186-A459-D723BF761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32704"/>
        <c:axId val="79455360"/>
      </c:lineChart>
      <c:dateAx>
        <c:axId val="79432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455360"/>
        <c:crosses val="autoZero"/>
        <c:auto val="1"/>
        <c:lblOffset val="100"/>
        <c:baseTimeUnit val="years"/>
      </c:dateAx>
      <c:valAx>
        <c:axId val="79455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432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126.46</c:v>
                </c:pt>
                <c:pt idx="1">
                  <c:v>147.94</c:v>
                </c:pt>
                <c:pt idx="2">
                  <c:v>190.73</c:v>
                </c:pt>
                <c:pt idx="3">
                  <c:v>192.34</c:v>
                </c:pt>
                <c:pt idx="4">
                  <c:v>159.74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E2-4063-8357-F1FAA44DD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88128"/>
        <c:axId val="79490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530.83000000000004</c:v>
                </c:pt>
                <c:pt idx="1">
                  <c:v>734.18</c:v>
                </c:pt>
                <c:pt idx="2">
                  <c:v>789.62</c:v>
                </c:pt>
                <c:pt idx="3">
                  <c:v>423.18</c:v>
                </c:pt>
                <c:pt idx="4">
                  <c:v>383.2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E2-4063-8357-F1FAA44DD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8128"/>
        <c:axId val="79490048"/>
      </c:lineChart>
      <c:dateAx>
        <c:axId val="79488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490048"/>
        <c:crosses val="autoZero"/>
        <c:auto val="1"/>
        <c:lblOffset val="100"/>
        <c:baseTimeUnit val="years"/>
      </c:dateAx>
      <c:valAx>
        <c:axId val="79490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488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【1,141.75】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【292.18】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K7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和歌山県　かつらぎ町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2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データ!$I$6</f>
        <v>法非適用</v>
      </c>
      <c r="C8" s="48"/>
      <c r="D8" s="48"/>
      <c r="E8" s="48"/>
      <c r="F8" s="48"/>
      <c r="G8" s="48"/>
      <c r="H8" s="48"/>
      <c r="I8" s="48" t="str">
        <f>データ!$J$6</f>
        <v>水道事業</v>
      </c>
      <c r="J8" s="48"/>
      <c r="K8" s="48"/>
      <c r="L8" s="48"/>
      <c r="M8" s="48"/>
      <c r="N8" s="48"/>
      <c r="O8" s="48"/>
      <c r="P8" s="48" t="str">
        <f>データ!$K$6</f>
        <v>簡易水道事業</v>
      </c>
      <c r="Q8" s="48"/>
      <c r="R8" s="48"/>
      <c r="S8" s="48"/>
      <c r="T8" s="48"/>
      <c r="U8" s="48"/>
      <c r="V8" s="48"/>
      <c r="W8" s="48" t="str">
        <f>データ!$L$6</f>
        <v>D4</v>
      </c>
      <c r="X8" s="48"/>
      <c r="Y8" s="48"/>
      <c r="Z8" s="48"/>
      <c r="AA8" s="48"/>
      <c r="AB8" s="48"/>
      <c r="AC8" s="48"/>
      <c r="AD8" s="48" t="str">
        <f>データ!$M$6</f>
        <v>非設置</v>
      </c>
      <c r="AE8" s="48"/>
      <c r="AF8" s="48"/>
      <c r="AG8" s="48"/>
      <c r="AH8" s="48"/>
      <c r="AI8" s="48"/>
      <c r="AJ8" s="48"/>
      <c r="AK8" s="2"/>
      <c r="AL8" s="49">
        <f>データ!$R$6</f>
        <v>17178</v>
      </c>
      <c r="AM8" s="49"/>
      <c r="AN8" s="49"/>
      <c r="AO8" s="49"/>
      <c r="AP8" s="49"/>
      <c r="AQ8" s="49"/>
      <c r="AR8" s="49"/>
      <c r="AS8" s="49"/>
      <c r="AT8" s="45">
        <f>データ!$S$6</f>
        <v>151.69</v>
      </c>
      <c r="AU8" s="45"/>
      <c r="AV8" s="45"/>
      <c r="AW8" s="45"/>
      <c r="AX8" s="45"/>
      <c r="AY8" s="45"/>
      <c r="AZ8" s="45"/>
      <c r="BA8" s="45"/>
      <c r="BB8" s="45">
        <f>データ!$T$6</f>
        <v>113.24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2"/>
      <c r="AE9" s="2"/>
      <c r="AF9" s="2"/>
      <c r="AG9" s="2"/>
      <c r="AH9" s="3"/>
      <c r="AI9" s="2"/>
      <c r="AJ9" s="2"/>
      <c r="AK9" s="2"/>
      <c r="AL9" s="44" t="s">
        <v>16</v>
      </c>
      <c r="AM9" s="44"/>
      <c r="AN9" s="44"/>
      <c r="AO9" s="44"/>
      <c r="AP9" s="44"/>
      <c r="AQ9" s="44"/>
      <c r="AR9" s="44"/>
      <c r="AS9" s="44"/>
      <c r="AT9" s="44" t="s">
        <v>17</v>
      </c>
      <c r="AU9" s="44"/>
      <c r="AV9" s="44"/>
      <c r="AW9" s="44"/>
      <c r="AX9" s="44"/>
      <c r="AY9" s="44"/>
      <c r="AZ9" s="44"/>
      <c r="BA9" s="44"/>
      <c r="BB9" s="44" t="s">
        <v>18</v>
      </c>
      <c r="BC9" s="44"/>
      <c r="BD9" s="44"/>
      <c r="BE9" s="44"/>
      <c r="BF9" s="44"/>
      <c r="BG9" s="44"/>
      <c r="BH9" s="44"/>
      <c r="BI9" s="44"/>
      <c r="BJ9" s="3"/>
      <c r="BK9" s="3"/>
      <c r="BL9" s="50" t="s">
        <v>19</v>
      </c>
      <c r="BM9" s="51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データ!$N$6</f>
        <v>-</v>
      </c>
      <c r="C10" s="45"/>
      <c r="D10" s="45"/>
      <c r="E10" s="45"/>
      <c r="F10" s="45"/>
      <c r="G10" s="45"/>
      <c r="H10" s="45"/>
      <c r="I10" s="45" t="str">
        <f>データ!$O$6</f>
        <v>該当数値なし</v>
      </c>
      <c r="J10" s="45"/>
      <c r="K10" s="45"/>
      <c r="L10" s="45"/>
      <c r="M10" s="45"/>
      <c r="N10" s="45"/>
      <c r="O10" s="45"/>
      <c r="P10" s="45">
        <f>データ!$P$6</f>
        <v>1.08</v>
      </c>
      <c r="Q10" s="45"/>
      <c r="R10" s="45"/>
      <c r="S10" s="45"/>
      <c r="T10" s="45"/>
      <c r="U10" s="45"/>
      <c r="V10" s="45"/>
      <c r="W10" s="49">
        <f>データ!$Q$6</f>
        <v>2222</v>
      </c>
      <c r="X10" s="49"/>
      <c r="Y10" s="49"/>
      <c r="Z10" s="49"/>
      <c r="AA10" s="49"/>
      <c r="AB10" s="49"/>
      <c r="AC10" s="49"/>
      <c r="AD10" s="2"/>
      <c r="AE10" s="2"/>
      <c r="AF10" s="2"/>
      <c r="AG10" s="2"/>
      <c r="AH10" s="2"/>
      <c r="AI10" s="2"/>
      <c r="AJ10" s="2"/>
      <c r="AK10" s="2"/>
      <c r="AL10" s="49">
        <f>データ!$U$6</f>
        <v>185</v>
      </c>
      <c r="AM10" s="49"/>
      <c r="AN10" s="49"/>
      <c r="AO10" s="49"/>
      <c r="AP10" s="49"/>
      <c r="AQ10" s="49"/>
      <c r="AR10" s="49"/>
      <c r="AS10" s="49"/>
      <c r="AT10" s="45">
        <f>データ!$V$6</f>
        <v>0.01</v>
      </c>
      <c r="AU10" s="45"/>
      <c r="AV10" s="45"/>
      <c r="AW10" s="45"/>
      <c r="AX10" s="45"/>
      <c r="AY10" s="45"/>
      <c r="AZ10" s="45"/>
      <c r="BA10" s="45"/>
      <c r="BB10" s="45">
        <f>データ!$W$6</f>
        <v>18500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21</v>
      </c>
      <c r="BM10" s="53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23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25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122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26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27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28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29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30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31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32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33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34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35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36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123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37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38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39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【75.76】</v>
      </c>
      <c r="F85" s="26" t="s">
        <v>53</v>
      </c>
      <c r="G85" s="26" t="s">
        <v>54</v>
      </c>
      <c r="H85" s="26" t="str">
        <f>データ!BO6</f>
        <v>【1,141.75】</v>
      </c>
      <c r="I85" s="26" t="str">
        <f>データ!BZ6</f>
        <v>【54.93】</v>
      </c>
      <c r="J85" s="26" t="str">
        <f>データ!CK6</f>
        <v>【292.18】</v>
      </c>
      <c r="K85" s="26" t="str">
        <f>データ!CV6</f>
        <v>【56.91】</v>
      </c>
      <c r="L85" s="26" t="str">
        <f>データ!DG6</f>
        <v>【74.25】</v>
      </c>
      <c r="M85" s="26" t="s">
        <v>55</v>
      </c>
      <c r="N85" s="26" t="s">
        <v>55</v>
      </c>
      <c r="O85" s="26" t="str">
        <f>データ!EN6</f>
        <v>【0.72】</v>
      </c>
    </row>
  </sheetData>
  <sheetProtection algorithmName="SHA-512" hashValue="R6ORxs7h+P5lKKg1CPCSadiZIF3qAgn29BJhux1rzxOv+8lnr4sFhKnA1rLDiYJGlTM40nGbJqKHMbit1PBE3A==" saltValue="0dRL+KXwkPXiiTscSv1Bvg==" spinCount="100000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56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57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6" t="s">
        <v>65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66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67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15">
      <c r="A4" s="28" t="s">
        <v>68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69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70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71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72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73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74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75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76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77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78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79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86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41</v>
      </c>
      <c r="AI5" s="32" t="s">
        <v>97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97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97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97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97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97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97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97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97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97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</row>
    <row r="6" spans="1:144" s="36" customFormat="1" x14ac:dyDescent="0.15">
      <c r="A6" s="28" t="s">
        <v>108</v>
      </c>
      <c r="B6" s="33">
        <f>B7</f>
        <v>2017</v>
      </c>
      <c r="C6" s="33">
        <f t="shared" ref="C6:W6" si="3">C7</f>
        <v>303411</v>
      </c>
      <c r="D6" s="33">
        <f t="shared" si="3"/>
        <v>47</v>
      </c>
      <c r="E6" s="33">
        <f t="shared" si="3"/>
        <v>1</v>
      </c>
      <c r="F6" s="33">
        <f t="shared" si="3"/>
        <v>0</v>
      </c>
      <c r="G6" s="33">
        <f t="shared" si="3"/>
        <v>0</v>
      </c>
      <c r="H6" s="33" t="str">
        <f t="shared" si="3"/>
        <v>和歌山県　かつらぎ町</v>
      </c>
      <c r="I6" s="33" t="str">
        <f t="shared" si="3"/>
        <v>法非適用</v>
      </c>
      <c r="J6" s="33" t="str">
        <f t="shared" si="3"/>
        <v>水道事業</v>
      </c>
      <c r="K6" s="33" t="str">
        <f t="shared" si="3"/>
        <v>簡易水道事業</v>
      </c>
      <c r="L6" s="33" t="str">
        <f t="shared" si="3"/>
        <v>D4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1.08</v>
      </c>
      <c r="Q6" s="34">
        <f t="shared" si="3"/>
        <v>2222</v>
      </c>
      <c r="R6" s="34">
        <f t="shared" si="3"/>
        <v>17178</v>
      </c>
      <c r="S6" s="34">
        <f t="shared" si="3"/>
        <v>151.69</v>
      </c>
      <c r="T6" s="34">
        <f t="shared" si="3"/>
        <v>113.24</v>
      </c>
      <c r="U6" s="34">
        <f t="shared" si="3"/>
        <v>185</v>
      </c>
      <c r="V6" s="34">
        <f t="shared" si="3"/>
        <v>0.01</v>
      </c>
      <c r="W6" s="34">
        <f t="shared" si="3"/>
        <v>18500</v>
      </c>
      <c r="X6" s="35">
        <f>IF(X7="",NA(),X7)</f>
        <v>122.23</v>
      </c>
      <c r="Y6" s="35">
        <f t="shared" ref="Y6:AG6" si="4">IF(Y7="",NA(),Y7)</f>
        <v>109.94</v>
      </c>
      <c r="Z6" s="35">
        <f t="shared" si="4"/>
        <v>89.78</v>
      </c>
      <c r="AA6" s="35">
        <f t="shared" si="4"/>
        <v>87.29</v>
      </c>
      <c r="AB6" s="35">
        <f t="shared" si="4"/>
        <v>101.06</v>
      </c>
      <c r="AC6" s="35">
        <f t="shared" si="4"/>
        <v>71.66</v>
      </c>
      <c r="AD6" s="35">
        <f t="shared" si="4"/>
        <v>73.06</v>
      </c>
      <c r="AE6" s="35">
        <f t="shared" si="4"/>
        <v>72.03</v>
      </c>
      <c r="AF6" s="35">
        <f t="shared" si="4"/>
        <v>72.11</v>
      </c>
      <c r="AG6" s="35">
        <f t="shared" si="4"/>
        <v>74.05</v>
      </c>
      <c r="AH6" s="34" t="str">
        <f>IF(AH7="","",IF(AH7="-","【-】","【"&amp;SUBSTITUTE(TEXT(AH7,"#,##0.00"),"-","△")&amp;"】"))</f>
        <v>【75.76】</v>
      </c>
      <c r="AI6" s="34" t="e">
        <f>IF(AI7="",NA(),AI7)</f>
        <v>#N/A</v>
      </c>
      <c r="AJ6" s="34" t="e">
        <f t="shared" ref="AJ6:AR6" si="5">IF(AJ7="",NA(),AJ7)</f>
        <v>#N/A</v>
      </c>
      <c r="AK6" s="34" t="e">
        <f t="shared" si="5"/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str">
        <f>IF(AS7="","",IF(AS7="-","【-】","【"&amp;SUBSTITUTE(TEXT(AS7,"#,##0.00"),"-","△")&amp;"】"))</f>
        <v/>
      </c>
      <c r="AT6" s="34" t="e">
        <f>IF(AT7="",NA(),AT7)</f>
        <v>#N/A</v>
      </c>
      <c r="AU6" s="34" t="e">
        <f t="shared" ref="AU6:BC6" si="6">IF(AU7="",NA(),AU7)</f>
        <v>#N/A</v>
      </c>
      <c r="AV6" s="34" t="e">
        <f t="shared" si="6"/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str">
        <f>IF(BD7="","",IF(BD7="-","【-】","【"&amp;SUBSTITUTE(TEXT(BD7,"#,##0.00"),"-","△")&amp;"】"))</f>
        <v/>
      </c>
      <c r="BE6" s="35">
        <f>IF(BE7="",NA(),BE7)</f>
        <v>230.84</v>
      </c>
      <c r="BF6" s="35">
        <f t="shared" ref="BF6:BN6" si="7">IF(BF7="",NA(),BF7)</f>
        <v>239.67</v>
      </c>
      <c r="BG6" s="35">
        <f t="shared" si="7"/>
        <v>277.62</v>
      </c>
      <c r="BH6" s="35">
        <f t="shared" si="7"/>
        <v>239.97</v>
      </c>
      <c r="BI6" s="35">
        <f t="shared" si="7"/>
        <v>197.51</v>
      </c>
      <c r="BJ6" s="35">
        <f t="shared" si="7"/>
        <v>1462.56</v>
      </c>
      <c r="BK6" s="35">
        <f t="shared" si="7"/>
        <v>1486.62</v>
      </c>
      <c r="BL6" s="35">
        <f t="shared" si="7"/>
        <v>1510.14</v>
      </c>
      <c r="BM6" s="35">
        <f t="shared" si="7"/>
        <v>1595.62</v>
      </c>
      <c r="BN6" s="35">
        <f t="shared" si="7"/>
        <v>1302.33</v>
      </c>
      <c r="BO6" s="34" t="str">
        <f>IF(BO7="","",IF(BO7="-","【-】","【"&amp;SUBSTITUTE(TEXT(BO7,"#,##0.00"),"-","△")&amp;"】"))</f>
        <v>【1,141.75】</v>
      </c>
      <c r="BP6" s="35">
        <f>IF(BP7="",NA(),BP7)</f>
        <v>116.04</v>
      </c>
      <c r="BQ6" s="35">
        <f t="shared" ref="BQ6:BY6" si="8">IF(BQ7="",NA(),BQ7)</f>
        <v>104.12</v>
      </c>
      <c r="BR6" s="35">
        <f t="shared" si="8"/>
        <v>84.24</v>
      </c>
      <c r="BS6" s="35">
        <f t="shared" si="8"/>
        <v>82.56</v>
      </c>
      <c r="BT6" s="35">
        <f t="shared" si="8"/>
        <v>96.48</v>
      </c>
      <c r="BU6" s="35">
        <f t="shared" si="8"/>
        <v>32.39</v>
      </c>
      <c r="BV6" s="35">
        <f t="shared" si="8"/>
        <v>24.39</v>
      </c>
      <c r="BW6" s="35">
        <f t="shared" si="8"/>
        <v>22.67</v>
      </c>
      <c r="BX6" s="35">
        <f t="shared" si="8"/>
        <v>37.92</v>
      </c>
      <c r="BY6" s="35">
        <f t="shared" si="8"/>
        <v>40.89</v>
      </c>
      <c r="BZ6" s="34" t="str">
        <f>IF(BZ7="","",IF(BZ7="-","【-】","【"&amp;SUBSTITUTE(TEXT(BZ7,"#,##0.00"),"-","△")&amp;"】"))</f>
        <v>【54.93】</v>
      </c>
      <c r="CA6" s="35">
        <f>IF(CA7="",NA(),CA7)</f>
        <v>126.46</v>
      </c>
      <c r="CB6" s="35">
        <f t="shared" ref="CB6:CJ6" si="9">IF(CB7="",NA(),CB7)</f>
        <v>147.94</v>
      </c>
      <c r="CC6" s="35">
        <f t="shared" si="9"/>
        <v>190.73</v>
      </c>
      <c r="CD6" s="35">
        <f t="shared" si="9"/>
        <v>192.34</v>
      </c>
      <c r="CE6" s="35">
        <f t="shared" si="9"/>
        <v>159.74</v>
      </c>
      <c r="CF6" s="35">
        <f t="shared" si="9"/>
        <v>530.83000000000004</v>
      </c>
      <c r="CG6" s="35">
        <f t="shared" si="9"/>
        <v>734.18</v>
      </c>
      <c r="CH6" s="35">
        <f t="shared" si="9"/>
        <v>789.62</v>
      </c>
      <c r="CI6" s="35">
        <f t="shared" si="9"/>
        <v>423.18</v>
      </c>
      <c r="CJ6" s="35">
        <f t="shared" si="9"/>
        <v>383.2</v>
      </c>
      <c r="CK6" s="34" t="str">
        <f>IF(CK7="","",IF(CK7="-","【-】","【"&amp;SUBSTITUTE(TEXT(CK7,"#,##0.00"),"-","△")&amp;"】"))</f>
        <v>【292.18】</v>
      </c>
      <c r="CL6" s="35">
        <f>IF(CL7="",NA(),CL7)</f>
        <v>73.349999999999994</v>
      </c>
      <c r="CM6" s="35">
        <f t="shared" ref="CM6:CU6" si="10">IF(CM7="",NA(),CM7)</f>
        <v>61.72</v>
      </c>
      <c r="CN6" s="35">
        <f t="shared" si="10"/>
        <v>47.09</v>
      </c>
      <c r="CO6" s="35">
        <f t="shared" si="10"/>
        <v>50.68</v>
      </c>
      <c r="CP6" s="35">
        <f t="shared" si="10"/>
        <v>61.33</v>
      </c>
      <c r="CQ6" s="35">
        <f t="shared" si="10"/>
        <v>50.49</v>
      </c>
      <c r="CR6" s="35">
        <f t="shared" si="10"/>
        <v>48.36</v>
      </c>
      <c r="CS6" s="35">
        <f t="shared" si="10"/>
        <v>48.7</v>
      </c>
      <c r="CT6" s="35">
        <f t="shared" si="10"/>
        <v>46.9</v>
      </c>
      <c r="CU6" s="35">
        <f t="shared" si="10"/>
        <v>47.95</v>
      </c>
      <c r="CV6" s="34" t="str">
        <f>IF(CV7="","",IF(CV7="-","【-】","【"&amp;SUBSTITUTE(TEXT(CV7,"#,##0.00"),"-","△")&amp;"】"))</f>
        <v>【56.91】</v>
      </c>
      <c r="CW6" s="35">
        <f>IF(CW7="",NA(),CW7)</f>
        <v>81.62</v>
      </c>
      <c r="CX6" s="35">
        <f t="shared" ref="CX6:DF6" si="11">IF(CX7="",NA(),CX7)</f>
        <v>81.7</v>
      </c>
      <c r="CY6" s="35">
        <f t="shared" si="11"/>
        <v>80.14</v>
      </c>
      <c r="CZ6" s="35">
        <f t="shared" si="11"/>
        <v>78.05</v>
      </c>
      <c r="DA6" s="35">
        <f t="shared" si="11"/>
        <v>70.62</v>
      </c>
      <c r="DB6" s="35">
        <f t="shared" si="11"/>
        <v>74.209999999999994</v>
      </c>
      <c r="DC6" s="35">
        <f t="shared" si="11"/>
        <v>75.239999999999995</v>
      </c>
      <c r="DD6" s="35">
        <f t="shared" si="11"/>
        <v>74.959999999999994</v>
      </c>
      <c r="DE6" s="35">
        <f t="shared" si="11"/>
        <v>74.63</v>
      </c>
      <c r="DF6" s="35">
        <f t="shared" si="11"/>
        <v>74.900000000000006</v>
      </c>
      <c r="DG6" s="34" t="str">
        <f>IF(DG7="","",IF(DG7="-","【-】","【"&amp;SUBSTITUTE(TEXT(DG7,"#,##0.00"),"-","△")&amp;"】"))</f>
        <v>【74.25】</v>
      </c>
      <c r="DH6" s="34" t="e">
        <f>IF(DH7="",NA(),DH7)</f>
        <v>#N/A</v>
      </c>
      <c r="DI6" s="34" t="e">
        <f t="shared" ref="DI6:DQ6" si="12">IF(DI7="",NA(),DI7)</f>
        <v>#N/A</v>
      </c>
      <c r="DJ6" s="34" t="e">
        <f t="shared" si="12"/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str">
        <f>IF(DR7="","",IF(DR7="-","【-】","【"&amp;SUBSTITUTE(TEXT(DR7,"#,##0.00"),"-","△")&amp;"】"))</f>
        <v/>
      </c>
      <c r="DS6" s="34" t="e">
        <f>IF(DS7="",NA(),DS7)</f>
        <v>#N/A</v>
      </c>
      <c r="DT6" s="34" t="e">
        <f t="shared" ref="DT6:EB6" si="13">IF(DT7="",NA(),DT7)</f>
        <v>#N/A</v>
      </c>
      <c r="DU6" s="34" t="e">
        <f t="shared" si="13"/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str">
        <f>IF(EC7="","",IF(EC7="-","【-】","【"&amp;SUBSTITUTE(TEXT(EC7,"#,##0.00"),"-","△")&amp;"】"))</f>
        <v/>
      </c>
      <c r="ED6" s="34">
        <f>IF(ED7="",NA(),ED7)</f>
        <v>0</v>
      </c>
      <c r="EE6" s="34">
        <f t="shared" ref="EE6:EM6" si="14">IF(EE7="",NA(),EE7)</f>
        <v>0</v>
      </c>
      <c r="EF6" s="34">
        <f t="shared" si="14"/>
        <v>0</v>
      </c>
      <c r="EG6" s="34">
        <f t="shared" si="14"/>
        <v>0</v>
      </c>
      <c r="EH6" s="34">
        <f t="shared" si="14"/>
        <v>0</v>
      </c>
      <c r="EI6" s="35">
        <f t="shared" si="14"/>
        <v>0.7</v>
      </c>
      <c r="EJ6" s="35">
        <f t="shared" si="14"/>
        <v>0.91</v>
      </c>
      <c r="EK6" s="35">
        <f t="shared" si="14"/>
        <v>1.26</v>
      </c>
      <c r="EL6" s="35">
        <f t="shared" si="14"/>
        <v>0.78</v>
      </c>
      <c r="EM6" s="35">
        <f t="shared" si="14"/>
        <v>0.56999999999999995</v>
      </c>
      <c r="EN6" s="34" t="str">
        <f>IF(EN7="","",IF(EN7="-","【-】","【"&amp;SUBSTITUTE(TEXT(EN7,"#,##0.00"),"-","△")&amp;"】"))</f>
        <v>【0.72】</v>
      </c>
    </row>
    <row r="7" spans="1:144" s="36" customFormat="1" x14ac:dyDescent="0.15">
      <c r="A7" s="28"/>
      <c r="B7" s="37">
        <v>2017</v>
      </c>
      <c r="C7" s="37">
        <v>303411</v>
      </c>
      <c r="D7" s="37">
        <v>47</v>
      </c>
      <c r="E7" s="37">
        <v>1</v>
      </c>
      <c r="F7" s="37">
        <v>0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 t="s">
        <v>114</v>
      </c>
      <c r="N7" s="38" t="s">
        <v>115</v>
      </c>
      <c r="O7" s="38" t="s">
        <v>116</v>
      </c>
      <c r="P7" s="38">
        <v>1.08</v>
      </c>
      <c r="Q7" s="38">
        <v>2222</v>
      </c>
      <c r="R7" s="38">
        <v>17178</v>
      </c>
      <c r="S7" s="38">
        <v>151.69</v>
      </c>
      <c r="T7" s="38">
        <v>113.24</v>
      </c>
      <c r="U7" s="38">
        <v>185</v>
      </c>
      <c r="V7" s="38">
        <v>0.01</v>
      </c>
      <c r="W7" s="38">
        <v>18500</v>
      </c>
      <c r="X7" s="38">
        <v>122.23</v>
      </c>
      <c r="Y7" s="38">
        <v>109.94</v>
      </c>
      <c r="Z7" s="38">
        <v>89.78</v>
      </c>
      <c r="AA7" s="38">
        <v>87.29</v>
      </c>
      <c r="AB7" s="38">
        <v>101.06</v>
      </c>
      <c r="AC7" s="38">
        <v>71.66</v>
      </c>
      <c r="AD7" s="38">
        <v>73.06</v>
      </c>
      <c r="AE7" s="38">
        <v>72.03</v>
      </c>
      <c r="AF7" s="38">
        <v>72.11</v>
      </c>
      <c r="AG7" s="38">
        <v>74.05</v>
      </c>
      <c r="AH7" s="38">
        <v>75.760000000000005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>
        <v>230.84</v>
      </c>
      <c r="BF7" s="38">
        <v>239.67</v>
      </c>
      <c r="BG7" s="38">
        <v>277.62</v>
      </c>
      <c r="BH7" s="38">
        <v>239.97</v>
      </c>
      <c r="BI7" s="38">
        <v>197.51</v>
      </c>
      <c r="BJ7" s="38">
        <v>1462.56</v>
      </c>
      <c r="BK7" s="38">
        <v>1486.62</v>
      </c>
      <c r="BL7" s="38">
        <v>1510.14</v>
      </c>
      <c r="BM7" s="38">
        <v>1595.62</v>
      </c>
      <c r="BN7" s="38">
        <v>1302.33</v>
      </c>
      <c r="BO7" s="38">
        <v>1141.75</v>
      </c>
      <c r="BP7" s="38">
        <v>116.04</v>
      </c>
      <c r="BQ7" s="38">
        <v>104.12</v>
      </c>
      <c r="BR7" s="38">
        <v>84.24</v>
      </c>
      <c r="BS7" s="38">
        <v>82.56</v>
      </c>
      <c r="BT7" s="38">
        <v>96.48</v>
      </c>
      <c r="BU7" s="38">
        <v>32.39</v>
      </c>
      <c r="BV7" s="38">
        <v>24.39</v>
      </c>
      <c r="BW7" s="38">
        <v>22.67</v>
      </c>
      <c r="BX7" s="38">
        <v>37.92</v>
      </c>
      <c r="BY7" s="38">
        <v>40.89</v>
      </c>
      <c r="BZ7" s="38">
        <v>54.93</v>
      </c>
      <c r="CA7" s="38">
        <v>126.46</v>
      </c>
      <c r="CB7" s="38">
        <v>147.94</v>
      </c>
      <c r="CC7" s="38">
        <v>190.73</v>
      </c>
      <c r="CD7" s="38">
        <v>192.34</v>
      </c>
      <c r="CE7" s="38">
        <v>159.74</v>
      </c>
      <c r="CF7" s="38">
        <v>530.83000000000004</v>
      </c>
      <c r="CG7" s="38">
        <v>734.18</v>
      </c>
      <c r="CH7" s="38">
        <v>789.62</v>
      </c>
      <c r="CI7" s="38">
        <v>423.18</v>
      </c>
      <c r="CJ7" s="38">
        <v>383.2</v>
      </c>
      <c r="CK7" s="38">
        <v>292.18</v>
      </c>
      <c r="CL7" s="38">
        <v>73.349999999999994</v>
      </c>
      <c r="CM7" s="38">
        <v>61.72</v>
      </c>
      <c r="CN7" s="38">
        <v>47.09</v>
      </c>
      <c r="CO7" s="38">
        <v>50.68</v>
      </c>
      <c r="CP7" s="38">
        <v>61.33</v>
      </c>
      <c r="CQ7" s="38">
        <v>50.49</v>
      </c>
      <c r="CR7" s="38">
        <v>48.36</v>
      </c>
      <c r="CS7" s="38">
        <v>48.7</v>
      </c>
      <c r="CT7" s="38">
        <v>46.9</v>
      </c>
      <c r="CU7" s="38">
        <v>47.95</v>
      </c>
      <c r="CV7" s="38">
        <v>56.91</v>
      </c>
      <c r="CW7" s="38">
        <v>81.62</v>
      </c>
      <c r="CX7" s="38">
        <v>81.7</v>
      </c>
      <c r="CY7" s="38">
        <v>80.14</v>
      </c>
      <c r="CZ7" s="38">
        <v>78.05</v>
      </c>
      <c r="DA7" s="38">
        <v>70.62</v>
      </c>
      <c r="DB7" s="38">
        <v>74.209999999999994</v>
      </c>
      <c r="DC7" s="38">
        <v>75.239999999999995</v>
      </c>
      <c r="DD7" s="38">
        <v>74.959999999999994</v>
      </c>
      <c r="DE7" s="38">
        <v>74.63</v>
      </c>
      <c r="DF7" s="38">
        <v>74.900000000000006</v>
      </c>
      <c r="DG7" s="38">
        <v>74.25</v>
      </c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>
        <v>0</v>
      </c>
      <c r="EE7" s="38">
        <v>0</v>
      </c>
      <c r="EF7" s="38">
        <v>0</v>
      </c>
      <c r="EG7" s="38">
        <v>0</v>
      </c>
      <c r="EH7" s="38">
        <v>0</v>
      </c>
      <c r="EI7" s="38">
        <v>0.7</v>
      </c>
      <c r="EJ7" s="38">
        <v>0.91</v>
      </c>
      <c r="EK7" s="38">
        <v>1.26</v>
      </c>
      <c r="EL7" s="38">
        <v>0.78</v>
      </c>
      <c r="EM7" s="38">
        <v>0.56999999999999995</v>
      </c>
      <c r="EN7" s="38">
        <v>0.72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</row>
    <row r="9" spans="1:144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0" t="s">
        <v>59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中前 由美</dc:creator>
  <cp:lastModifiedBy>中前 由美</cp:lastModifiedBy>
  <cp:lastPrinted>2019-02-21T08:10:20Z</cp:lastPrinted>
  <dcterms:created xsi:type="dcterms:W3CDTF">2019-01-31T01:49:33Z</dcterms:created>
  <dcterms:modified xsi:type="dcterms:W3CDTF">2019-02-21T08:15:41Z</dcterms:modified>
</cp:coreProperties>
</file>