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o189sNDckGgEfRoGgMy1OQpzIf3d5IF3ULBgYLikVsMXMgcC0Sr9AbZnraqIU3fp+MyHH/FwLCzMg43clvfPw==" workbookSaltValue="JlpOu/rxvteZn5P35FgkR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<sst xmlns="http://schemas.openxmlformats.org/spreadsheetml/2006/main" count="232" uniqueCount="119">
  <si>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</si>
  <si>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</si>
  <si>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</si>
  <si>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</si>
  <si>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</si>
  <si>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</si>
  <si>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</si>
  <si>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</si>
  <si>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</si>
  <si>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</si>
  <si>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</si>
  <si>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</si>
  <si>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</si>
  <si>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</si>
  <si>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</si>
  <si>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</si>
  <si>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</si>
  <si>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</si>
  <si>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</si>
  <si>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</si>
  <si>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</si>
  <si>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</si>
  <si>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</si>
  <si>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</si>
  <si>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</si>
  <si>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</si>
  <si>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</si>
  <si>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</si>
  <si>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</si>
  <si>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</si>
  <si>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</si>
  <si>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</si>
  <si>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</si>
  <si>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</si>
  <si>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</si>
  <si>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</si>
  <si>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</si>
  <si>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</si>
  <si>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</si>
  <si>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</si>
  <si>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</si>
  <si>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</si>
  <si>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</si>
  <si>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</si>
  <si>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</si>
  <si>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</si>
  <si>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</si>
  <si>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</si>
  <si>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</si>
  <si>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</si>
  <si>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</si>
  <si>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</si>
  <si>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</si>
  <si>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</si>
  <si>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</si>
  <si>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</si>
  <si>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</si>
  <si>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</si>
  <si>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</si>
  <si>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</si>
  <si>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</si>
  <si>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</si>
  <si>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</si>
  <si>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</si>
  <si>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</si>
  <si>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</si>
  <si>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</si>
  <si>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</si>
  <si>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</si>
  <si>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</si>
  <si>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</si>
  <si>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</si>
  <si>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</si>
  <si>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</si>
  <si>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</si>
  <si>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</si>
  <si>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</si>
  <si>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</si>
  <si>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</si>
  <si>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</si>
  <si>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</si>
  <si>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</si>
  <si>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</si>
  <si>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</si>
  <si>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</si>
  <si>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</si>
  <si>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</si>
  <si>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</si>
  <si>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</si>
  <si>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</si>
  <si>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</si>
  <si>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</si>
  <si>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</si>
  <si>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</si>
  <si>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</si>
  <si>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</si>
  <si>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</si>
  <si>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</si>
  <si>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</si>
  <si>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</si>
  <si>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</si>
  <si>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</si>
  <si>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</si>
  <si>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</si>
  <si>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かつらぎ町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</si>
  <si>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</si>
  <si>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</si>
  <si>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</si>
  <si>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</si>
  <si>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</si>
  <si>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</si>
  <si>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</si>
  <si>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</si>
  <si>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</si>
  <si>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</si>
  <si>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</si>
  <si>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Ｈ27・Ｈ28と管路等更新が進み、それに伴い管路更新率がに上昇したが、今年度の管路更新率においては、下降している。
　ただし、現状、減価償却費によって更新資金を充分に留保できていないため、更新を進めるにあたって企業債を発行していることから、企業債残高は増加傾向にある。
　今後、現状のままにおいて、給水収益や補助金等による収入の増加が見込めないため、抜本的な改革が必要である。</t>
    <rPh sb="9" eb="11">
      <t>カンロ</t>
    </rPh>
    <rPh sb="11" eb="12">
      <t>トウ</t>
    </rPh>
    <rPh sb="12" eb="14">
      <t>コウシン</t>
    </rPh>
    <rPh sb="15" eb="16">
      <t>スス</t>
    </rPh>
    <rPh sb="21" eb="22">
      <t>トモナ</t>
    </rPh>
    <rPh sb="23" eb="25">
      <t>カンロ</t>
    </rPh>
    <rPh sb="25" eb="27">
      <t>コウシン</t>
    </rPh>
    <rPh sb="27" eb="28">
      <t>リツ</t>
    </rPh>
    <rPh sb="30" eb="32">
      <t>ジョウショウ</t>
    </rPh>
    <rPh sb="36" eb="39">
      <t>コンネンド</t>
    </rPh>
    <rPh sb="40" eb="42">
      <t>カンロ</t>
    </rPh>
    <rPh sb="42" eb="44">
      <t>コウシン</t>
    </rPh>
    <rPh sb="44" eb="45">
      <t>リツ</t>
    </rPh>
    <rPh sb="51" eb="53">
      <t>カコウ</t>
    </rPh>
    <rPh sb="64" eb="66">
      <t>ゲンジョウ</t>
    </rPh>
    <rPh sb="67" eb="69">
      <t>ゲンカ</t>
    </rPh>
    <rPh sb="69" eb="71">
      <t>ショウキャク</t>
    </rPh>
    <rPh sb="71" eb="72">
      <t>ヒ</t>
    </rPh>
    <rPh sb="76" eb="78">
      <t>コウシン</t>
    </rPh>
    <rPh sb="78" eb="80">
      <t>シキン</t>
    </rPh>
    <rPh sb="81" eb="83">
      <t>ジュウブン</t>
    </rPh>
    <rPh sb="84" eb="86">
      <t>リュウホ</t>
    </rPh>
    <rPh sb="95" eb="97">
      <t>コウシン</t>
    </rPh>
    <rPh sb="98" eb="99">
      <t>スス</t>
    </rPh>
    <rPh sb="106" eb="108">
      <t>キギョウ</t>
    </rPh>
    <rPh sb="108" eb="109">
      <t>サイ</t>
    </rPh>
    <rPh sb="110" eb="112">
      <t>ハッコウ</t>
    </rPh>
    <rPh sb="121" eb="123">
      <t>キギョウ</t>
    </rPh>
    <rPh sb="123" eb="124">
      <t>サイ</t>
    </rPh>
    <rPh sb="124" eb="126">
      <t>ザンダカ</t>
    </rPh>
    <rPh sb="127" eb="129">
      <t>ゾウカ</t>
    </rPh>
    <rPh sb="129" eb="131">
      <t>ケイコウ</t>
    </rPh>
    <rPh sb="137" eb="139">
      <t>コンゴ</t>
    </rPh>
    <rPh sb="140" eb="142">
      <t>ゲンジョウ</t>
    </rPh>
    <rPh sb="150" eb="152">
      <t>キュウスイ</t>
    </rPh>
    <rPh sb="152" eb="154">
      <t>シュウエキ</t>
    </rPh>
    <rPh sb="155" eb="158">
      <t>ホジョキン</t>
    </rPh>
    <rPh sb="158" eb="159">
      <t>トウ</t>
    </rPh>
    <rPh sb="162" eb="164">
      <t>シュウニュウ</t>
    </rPh>
    <rPh sb="165" eb="167">
      <t>ゾウカ</t>
    </rPh>
    <rPh sb="168" eb="170">
      <t>ミコ</t>
    </rPh>
    <rPh sb="176" eb="179">
      <t>バッポンテキ</t>
    </rPh>
    <rPh sb="180" eb="182">
      <t>カイカク</t>
    </rPh>
    <rPh sb="183" eb="185">
      <t>ヒツヨウ</t>
    </rPh>
    <phoneticPr fontId="16"/>
  </si>
  <si>
    <t>　経常収支比率、料金回収率、給水原価など一見すると、経営が健全なように見える。
　しかし、これらは補助金等と財源としている資産の減価償却費（非現金支出）に対応する非現金収入があるためである。それをもってしても、経営は年々悪化傾向にある。　
　また、減価償却費累計額に対する現金預金額が極端に少ない状態となっており、それに見合った利益や補助金等がない状態が続いてる。
　この更新資金不足を補い、かつ、費用負担を平準化するため、企業債の発行が増加傾向になり、企業債残高に対する給水収益比率も増加傾向となっている。
　施設利用率については、近年上昇傾向となっている。過去数年にわたり大きな漏水個所の更新を重点的に行った結果有収率が上昇した。今後も計画的に漏水調査を進め、適切な老朽管路更新を実施する必要がある。</t>
    <rPh sb="1" eb="3">
      <t>ケイジョウ</t>
    </rPh>
    <rPh sb="3" eb="5">
      <t>シュウシ</t>
    </rPh>
    <rPh sb="5" eb="7">
      <t>ヒリツ</t>
    </rPh>
    <rPh sb="8" eb="10">
      <t>リョウキン</t>
    </rPh>
    <rPh sb="10" eb="12">
      <t>カイシュウ</t>
    </rPh>
    <rPh sb="12" eb="13">
      <t>リツ</t>
    </rPh>
    <rPh sb="14" eb="16">
      <t>キュウスイ</t>
    </rPh>
    <rPh sb="16" eb="18">
      <t>ゲンカ</t>
    </rPh>
    <rPh sb="20" eb="22">
      <t>イッケン</t>
    </rPh>
    <rPh sb="26" eb="28">
      <t>ケイエイ</t>
    </rPh>
    <rPh sb="29" eb="31">
      <t>ケンゼン</t>
    </rPh>
    <rPh sb="35" eb="36">
      <t>ミ</t>
    </rPh>
    <rPh sb="49" eb="52">
      <t>ホジョキン</t>
    </rPh>
    <rPh sb="52" eb="53">
      <t>トウ</t>
    </rPh>
    <rPh sb="54" eb="56">
      <t>ザイゲン</t>
    </rPh>
    <rPh sb="61" eb="63">
      <t>シサン</t>
    </rPh>
    <rPh sb="64" eb="66">
      <t>ゲンカ</t>
    </rPh>
    <rPh sb="66" eb="68">
      <t>ショウキャク</t>
    </rPh>
    <rPh sb="68" eb="69">
      <t>ヒ</t>
    </rPh>
    <rPh sb="70" eb="71">
      <t>ヒ</t>
    </rPh>
    <rPh sb="71" eb="73">
      <t>ゲンキン</t>
    </rPh>
    <rPh sb="73" eb="75">
      <t>シシュツ</t>
    </rPh>
    <rPh sb="77" eb="79">
      <t>タイオウ</t>
    </rPh>
    <rPh sb="81" eb="82">
      <t>ヒ</t>
    </rPh>
    <rPh sb="82" eb="84">
      <t>ゲンキン</t>
    </rPh>
    <rPh sb="84" eb="86">
      <t>シュウニュウ</t>
    </rPh>
    <rPh sb="105" eb="107">
      <t>ケイエイ</t>
    </rPh>
    <rPh sb="108" eb="110">
      <t>ネンネン</t>
    </rPh>
    <rPh sb="110" eb="112">
      <t>アッカ</t>
    </rPh>
    <rPh sb="112" eb="114">
      <t>ケイコウ</t>
    </rPh>
    <rPh sb="124" eb="126">
      <t>ゲンカ</t>
    </rPh>
    <rPh sb="126" eb="128">
      <t>ショウキャク</t>
    </rPh>
    <rPh sb="128" eb="129">
      <t>ヒ</t>
    </rPh>
    <rPh sb="131" eb="132">
      <t>ガク</t>
    </rPh>
    <rPh sb="133" eb="134">
      <t>タイ</t>
    </rPh>
    <rPh sb="136" eb="138">
      <t>ゲンキン</t>
    </rPh>
    <rPh sb="138" eb="140">
      <t>ヨキン</t>
    </rPh>
    <rPh sb="140" eb="141">
      <t>ガク</t>
    </rPh>
    <rPh sb="142" eb="144">
      <t>キョクタン</t>
    </rPh>
    <rPh sb="145" eb="146">
      <t>スク</t>
    </rPh>
    <rPh sb="148" eb="150">
      <t>ジョウタイ</t>
    </rPh>
    <rPh sb="160" eb="162">
      <t>ミア</t>
    </rPh>
    <rPh sb="164" eb="166">
      <t>リエキ</t>
    </rPh>
    <rPh sb="167" eb="170">
      <t>ホジョキン</t>
    </rPh>
    <rPh sb="170" eb="171">
      <t>トウ</t>
    </rPh>
    <rPh sb="174" eb="176">
      <t>ジョウタイ</t>
    </rPh>
    <rPh sb="177" eb="178">
      <t>ツヅ</t>
    </rPh>
    <rPh sb="186" eb="188">
      <t>コウシン</t>
    </rPh>
    <rPh sb="188" eb="190">
      <t>シキン</t>
    </rPh>
    <rPh sb="190" eb="192">
      <t>ブソク</t>
    </rPh>
    <rPh sb="193" eb="194">
      <t>オギナ</t>
    </rPh>
    <rPh sb="199" eb="201">
      <t>ヒヨウ</t>
    </rPh>
    <rPh sb="201" eb="203">
      <t>フタン</t>
    </rPh>
    <rPh sb="204" eb="207">
      <t>ヘイジュンカ</t>
    </rPh>
    <rPh sb="212" eb="214">
      <t>キギョウ</t>
    </rPh>
    <rPh sb="214" eb="215">
      <t>サイ</t>
    </rPh>
    <rPh sb="216" eb="218">
      <t>ハッコウ</t>
    </rPh>
    <rPh sb="219" eb="221">
      <t>ゾウカ</t>
    </rPh>
    <rPh sb="221" eb="223">
      <t>ケイコウ</t>
    </rPh>
    <rPh sb="227" eb="229">
      <t>キギョウ</t>
    </rPh>
    <rPh sb="229" eb="230">
      <t>サイ</t>
    </rPh>
    <rPh sb="230" eb="232">
      <t>ザンダカ</t>
    </rPh>
    <rPh sb="233" eb="234">
      <t>タイ</t>
    </rPh>
    <rPh sb="236" eb="238">
      <t>キュウスイ</t>
    </rPh>
    <rPh sb="238" eb="240">
      <t>シュウエキ</t>
    </rPh>
    <rPh sb="240" eb="242">
      <t>ヒリツ</t>
    </rPh>
    <rPh sb="243" eb="245">
      <t>ゾウカ</t>
    </rPh>
    <rPh sb="245" eb="247">
      <t>ケイコウ</t>
    </rPh>
    <rPh sb="256" eb="258">
      <t>シセツ</t>
    </rPh>
    <rPh sb="258" eb="261">
      <t>リヨウリツ</t>
    </rPh>
    <rPh sb="267" eb="269">
      <t>キンネン</t>
    </rPh>
    <rPh sb="269" eb="271">
      <t>ジョウショウ</t>
    </rPh>
    <rPh sb="271" eb="273">
      <t>ケイコウ</t>
    </rPh>
    <rPh sb="280" eb="282">
      <t>カコ</t>
    </rPh>
    <rPh sb="282" eb="284">
      <t>スウネン</t>
    </rPh>
    <rPh sb="288" eb="289">
      <t>オオ</t>
    </rPh>
    <rPh sb="291" eb="293">
      <t>ロウスイ</t>
    </rPh>
    <rPh sb="293" eb="295">
      <t>カショ</t>
    </rPh>
    <rPh sb="296" eb="298">
      <t>コウシン</t>
    </rPh>
    <rPh sb="299" eb="302">
      <t>ジュウテンテキ</t>
    </rPh>
    <rPh sb="303" eb="304">
      <t>オコナ</t>
    </rPh>
    <rPh sb="306" eb="308">
      <t>ケッカ</t>
    </rPh>
    <rPh sb="308" eb="310">
      <t>ユウシュウ</t>
    </rPh>
    <rPh sb="310" eb="311">
      <t>リツ</t>
    </rPh>
    <rPh sb="312" eb="314">
      <t>ジョウショウ</t>
    </rPh>
    <rPh sb="317" eb="319">
      <t>コンゴ</t>
    </rPh>
    <rPh sb="320" eb="323">
      <t>ケイカクテキ</t>
    </rPh>
    <rPh sb="324" eb="326">
      <t>ロウスイ</t>
    </rPh>
    <rPh sb="326" eb="328">
      <t>チョウサ</t>
    </rPh>
    <rPh sb="329" eb="330">
      <t>スス</t>
    </rPh>
    <rPh sb="332" eb="334">
      <t>テキセツ</t>
    </rPh>
    <rPh sb="335" eb="337">
      <t>ロウキュウ</t>
    </rPh>
    <rPh sb="337" eb="339">
      <t>カンロ</t>
    </rPh>
    <rPh sb="339" eb="341">
      <t>コウシン</t>
    </rPh>
    <rPh sb="342" eb="344">
      <t>ジッシ</t>
    </rPh>
    <rPh sb="346" eb="348">
      <t>ヒツヨウ</t>
    </rPh>
    <phoneticPr fontId="16"/>
  </si>
  <si>
    <t>　管路経年化率が昨年より高くなっており、かつ、管路更新率が低下している。
　有収率が上がっていますが、今後も安定的に財源を確保し、計画的に更新していく必要がある。</t>
    <rPh sb="1" eb="3">
      <t>カンロ</t>
    </rPh>
    <rPh sb="3" eb="6">
      <t>ケイネンカ</t>
    </rPh>
    <rPh sb="6" eb="7">
      <t>リツ</t>
    </rPh>
    <rPh sb="8" eb="10">
      <t>サクネン</t>
    </rPh>
    <rPh sb="12" eb="13">
      <t>タカ</t>
    </rPh>
    <rPh sb="23" eb="25">
      <t>カンロ</t>
    </rPh>
    <rPh sb="25" eb="27">
      <t>コウシン</t>
    </rPh>
    <rPh sb="27" eb="28">
      <t>リツ</t>
    </rPh>
    <rPh sb="29" eb="31">
      <t>テイカ</t>
    </rPh>
    <rPh sb="38" eb="40">
      <t>ユウシュウ</t>
    </rPh>
    <rPh sb="40" eb="41">
      <t>リツ</t>
    </rPh>
    <rPh sb="42" eb="43">
      <t>ア</t>
    </rPh>
    <rPh sb="51" eb="53">
      <t>コンゴ</t>
    </rPh>
    <rPh sb="54" eb="56">
      <t>アンテイ</t>
    </rPh>
    <rPh sb="56" eb="57">
      <t>テキ</t>
    </rPh>
    <rPh sb="58" eb="60">
      <t>ザイゲン</t>
    </rPh>
    <rPh sb="61" eb="63">
      <t>カクホ</t>
    </rPh>
    <rPh sb="65" eb="68">
      <t>ケイカクテキ</t>
    </rPh>
    <rPh sb="69" eb="71">
      <t>コウシン</t>
    </rPh>
    <rPh sb="75" eb="77">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</si>
</sst>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0.25</c:v>
                </c:pt>
                <c:pt idx="1">
                  <c:v>0.02</c:v>
                </c:pt>
                <c:pt idx="2">
                  <c:v>1.1599999999999999</c:v>
                </c:pt>
                <c:pt idx="3">
                  <c:v>2.3199999999999998</c:v>
                </c:pt>
                <c:pt idx="4">
                  <c:v>0.73</c:v>
                </c:pt>
              </c:numCache>
            </c:numRef>
          </c:val>
          <c:extLst xmlns:c16r2="http://schemas.microsoft.com/office/drawing/2015/06/chart">
            <c:ext xmlns:c16="http://schemas.microsoft.com/office/drawing/2014/chart" uri="{C3380CC4-5D6E-409C-BE32-E72D297353CC}">
              <c16:uniqueId val="{00000000-4A19-4D03-8206-FE0EA738AE86}"/>
            </c:ext>
          </c:extLst>
        </c:ser>
        <c:dLbls>
          <c:showLegendKey val="0"/>
          <c:showVal val="0"/>
          <c:showCatName val="0"/>
          <c:showSerName val="0"/>
          <c:showPercent val="0"/>
          <c:showBubbleSize val="0"/>
        </c:dLbls>
        <c:gapWidth val="150"/>
        <c:axId val="185263232"/>
        <c:axId val="18526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4A19-4D03-8206-FE0EA738AE86}"/>
            </c:ext>
          </c:extLst>
        </c:ser>
        <c:dLbls>
          <c:showLegendKey val="0"/>
          <c:showVal val="0"/>
          <c:showCatName val="0"/>
          <c:showSerName val="0"/>
          <c:showPercent val="0"/>
          <c:showBubbleSize val="0"/>
        </c:dLbls>
        <c:marker val="1"/>
        <c:smooth val="0"/>
        <c:axId val="185263232"/>
        <c:axId val="185265152"/>
      </c:lineChart>
      <c:dateAx>
        <c:axId val="185263232"/>
        <c:scaling>
          <c:orientation val="minMax"/>
        </c:scaling>
        <c:delete val="1"/>
        <c:axPos val="b"/>
        <c:numFmt formatCode="ge" sourceLinked="1"/>
        <c:majorTickMark val="none"/>
        <c:minorTickMark val="none"/>
        <c:tickLblPos val="none"/>
        <c:crossAx val="185265152"/>
        <c:crosses val="autoZero"/>
        <c:auto val="1"/>
        <c:lblOffset val="100"/>
        <c:baseTimeUnit val="years"/>
      </c:dateAx>
      <c:valAx>
        <c:axId val="1852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59.24</c:v>
                </c:pt>
                <c:pt idx="1">
                  <c:v>56.91</c:v>
                </c:pt>
                <c:pt idx="2">
                  <c:v>63.36</c:v>
                </c:pt>
                <c:pt idx="3">
                  <c:v>64.84</c:v>
                </c:pt>
                <c:pt idx="4">
                  <c:v>63.39</c:v>
                </c:pt>
              </c:numCache>
            </c:numRef>
          </c:val>
          <c:extLst xmlns:c16r2="http://schemas.microsoft.com/office/drawing/2015/06/chart">
            <c:ext xmlns:c16="http://schemas.microsoft.com/office/drawing/2014/chart" uri="{C3380CC4-5D6E-409C-BE32-E72D297353CC}">
              <c16:uniqueId val="{00000000-0F5D-4141-9AB5-2DEC4563CFE2}"/>
            </c:ext>
          </c:extLst>
        </c:ser>
        <c:dLbls>
          <c:showLegendKey val="0"/>
          <c:showVal val="0"/>
          <c:showCatName val="0"/>
          <c:showSerName val="0"/>
          <c:showPercent val="0"/>
          <c:showBubbleSize val="0"/>
        </c:dLbls>
        <c:gapWidth val="150"/>
        <c:axId val="186369152"/>
        <c:axId val="18637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0F5D-4141-9AB5-2DEC4563CFE2}"/>
            </c:ext>
          </c:extLst>
        </c:ser>
        <c:dLbls>
          <c:showLegendKey val="0"/>
          <c:showVal val="0"/>
          <c:showCatName val="0"/>
          <c:showSerName val="0"/>
          <c:showPercent val="0"/>
          <c:showBubbleSize val="0"/>
        </c:dLbls>
        <c:marker val="1"/>
        <c:smooth val="0"/>
        <c:axId val="186369152"/>
        <c:axId val="186371072"/>
      </c:lineChart>
      <c:dateAx>
        <c:axId val="186369152"/>
        <c:scaling>
          <c:orientation val="minMax"/>
        </c:scaling>
        <c:delete val="1"/>
        <c:axPos val="b"/>
        <c:numFmt formatCode="ge" sourceLinked="1"/>
        <c:majorTickMark val="none"/>
        <c:minorTickMark val="none"/>
        <c:tickLblPos val="none"/>
        <c:crossAx val="186371072"/>
        <c:crosses val="autoZero"/>
        <c:auto val="1"/>
        <c:lblOffset val="100"/>
        <c:baseTimeUnit val="years"/>
      </c:dateAx>
      <c:valAx>
        <c:axId val="1863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81.62</c:v>
                </c:pt>
                <c:pt idx="1">
                  <c:v>81.7</c:v>
                </c:pt>
                <c:pt idx="2">
                  <c:v>80.14</c:v>
                </c:pt>
                <c:pt idx="3">
                  <c:v>78.05</c:v>
                </c:pt>
                <c:pt idx="4">
                  <c:v>80.38</c:v>
                </c:pt>
              </c:numCache>
            </c:numRef>
          </c:val>
          <c:extLst xmlns:c16r2="http://schemas.microsoft.com/office/drawing/2015/06/chart">
            <c:ext xmlns:c16="http://schemas.microsoft.com/office/drawing/2014/chart" uri="{C3380CC4-5D6E-409C-BE32-E72D297353CC}">
              <c16:uniqueId val="{00000000-5B36-4B5C-91CD-5C5EC1091773}"/>
            </c:ext>
          </c:extLst>
        </c:ser>
        <c:dLbls>
          <c:showLegendKey val="0"/>
          <c:showVal val="0"/>
          <c:showCatName val="0"/>
          <c:showSerName val="0"/>
          <c:showPercent val="0"/>
          <c:showBubbleSize val="0"/>
        </c:dLbls>
        <c:gapWidth val="150"/>
        <c:axId val="186414592"/>
        <c:axId val="18641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5B36-4B5C-91CD-5C5EC1091773}"/>
            </c:ext>
          </c:extLst>
        </c:ser>
        <c:dLbls>
          <c:showLegendKey val="0"/>
          <c:showVal val="0"/>
          <c:showCatName val="0"/>
          <c:showSerName val="0"/>
          <c:showPercent val="0"/>
          <c:showBubbleSize val="0"/>
        </c:dLbls>
        <c:marker val="1"/>
        <c:smooth val="0"/>
        <c:axId val="186414592"/>
        <c:axId val="186416512"/>
      </c:lineChart>
      <c:dateAx>
        <c:axId val="186414592"/>
        <c:scaling>
          <c:orientation val="minMax"/>
        </c:scaling>
        <c:delete val="1"/>
        <c:axPos val="b"/>
        <c:numFmt formatCode="ge" sourceLinked="1"/>
        <c:majorTickMark val="none"/>
        <c:minorTickMark val="none"/>
        <c:tickLblPos val="none"/>
        <c:crossAx val="186416512"/>
        <c:crosses val="autoZero"/>
        <c:auto val="1"/>
        <c:lblOffset val="100"/>
        <c:baseTimeUnit val="years"/>
      </c:dateAx>
      <c:valAx>
        <c:axId val="1864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41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141.11000000000001</c:v>
                </c:pt>
                <c:pt idx="1">
                  <c:v>124.1</c:v>
                </c:pt>
                <c:pt idx="2">
                  <c:v>123.62</c:v>
                </c:pt>
                <c:pt idx="3">
                  <c:v>111.27</c:v>
                </c:pt>
                <c:pt idx="4">
                  <c:v>118.91</c:v>
                </c:pt>
              </c:numCache>
            </c:numRef>
          </c:val>
          <c:extLst xmlns:c16r2="http://schemas.microsoft.com/office/drawing/2015/06/chart">
            <c:ext xmlns:c16="http://schemas.microsoft.com/office/drawing/2014/chart" uri="{C3380CC4-5D6E-409C-BE32-E72D297353CC}">
              <c16:uniqueId val="{00000000-F0F8-4DA9-A3D2-543AC66100C5}"/>
            </c:ext>
          </c:extLst>
        </c:ser>
        <c:dLbls>
          <c:showLegendKey val="0"/>
          <c:showVal val="0"/>
          <c:showCatName val="0"/>
          <c:showSerName val="0"/>
          <c:showPercent val="0"/>
          <c:showBubbleSize val="0"/>
        </c:dLbls>
        <c:gapWidth val="150"/>
        <c:axId val="184919552"/>
        <c:axId val="18492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F0F8-4DA9-A3D2-543AC66100C5}"/>
            </c:ext>
          </c:extLst>
        </c:ser>
        <c:dLbls>
          <c:showLegendKey val="0"/>
          <c:showVal val="0"/>
          <c:showCatName val="0"/>
          <c:showSerName val="0"/>
          <c:showPercent val="0"/>
          <c:showBubbleSize val="0"/>
        </c:dLbls>
        <c:marker val="1"/>
        <c:smooth val="0"/>
        <c:axId val="184919552"/>
        <c:axId val="184921472"/>
      </c:lineChart>
      <c:dateAx>
        <c:axId val="184919552"/>
        <c:scaling>
          <c:orientation val="minMax"/>
        </c:scaling>
        <c:delete val="1"/>
        <c:axPos val="b"/>
        <c:numFmt formatCode="ge" sourceLinked="1"/>
        <c:majorTickMark val="none"/>
        <c:minorTickMark val="none"/>
        <c:tickLblPos val="none"/>
        <c:crossAx val="184921472"/>
        <c:crosses val="autoZero"/>
        <c:auto val="1"/>
        <c:lblOffset val="100"/>
        <c:baseTimeUnit val="years"/>
      </c:dateAx>
      <c:valAx>
        <c:axId val="184921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91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29.47</c:v>
                </c:pt>
                <c:pt idx="1">
                  <c:v>46.22</c:v>
                </c:pt>
                <c:pt idx="2">
                  <c:v>47.1</c:v>
                </c:pt>
                <c:pt idx="3">
                  <c:v>47.82</c:v>
                </c:pt>
                <c:pt idx="4">
                  <c:v>49.33</c:v>
                </c:pt>
              </c:numCache>
            </c:numRef>
          </c:val>
          <c:extLst xmlns:c16r2="http://schemas.microsoft.com/office/drawing/2015/06/chart">
            <c:ext xmlns:c16="http://schemas.microsoft.com/office/drawing/2014/chart" uri="{C3380CC4-5D6E-409C-BE32-E72D297353CC}">
              <c16:uniqueId val="{00000000-782F-4F0E-B347-2B2388A86541}"/>
            </c:ext>
          </c:extLst>
        </c:ser>
        <c:dLbls>
          <c:showLegendKey val="0"/>
          <c:showVal val="0"/>
          <c:showCatName val="0"/>
          <c:showSerName val="0"/>
          <c:showPercent val="0"/>
          <c:showBubbleSize val="0"/>
        </c:dLbls>
        <c:gapWidth val="150"/>
        <c:axId val="185751424"/>
        <c:axId val="18575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782F-4F0E-B347-2B2388A86541}"/>
            </c:ext>
          </c:extLst>
        </c:ser>
        <c:dLbls>
          <c:showLegendKey val="0"/>
          <c:showVal val="0"/>
          <c:showCatName val="0"/>
          <c:showSerName val="0"/>
          <c:showPercent val="0"/>
          <c:showBubbleSize val="0"/>
        </c:dLbls>
        <c:marker val="1"/>
        <c:smooth val="0"/>
        <c:axId val="185751424"/>
        <c:axId val="185757696"/>
      </c:lineChart>
      <c:dateAx>
        <c:axId val="185751424"/>
        <c:scaling>
          <c:orientation val="minMax"/>
        </c:scaling>
        <c:delete val="1"/>
        <c:axPos val="b"/>
        <c:numFmt formatCode="ge" sourceLinked="1"/>
        <c:majorTickMark val="none"/>
        <c:minorTickMark val="none"/>
        <c:tickLblPos val="none"/>
        <c:crossAx val="185757696"/>
        <c:crosses val="autoZero"/>
        <c:auto val="1"/>
        <c:lblOffset val="100"/>
        <c:baseTimeUnit val="years"/>
      </c:dateAx>
      <c:valAx>
        <c:axId val="1857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5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8.4600000000000009</c:v>
                </c:pt>
                <c:pt idx="1">
                  <c:v>8.43</c:v>
                </c:pt>
                <c:pt idx="2">
                  <c:v>8.1199999999999992</c:v>
                </c:pt>
                <c:pt idx="3">
                  <c:v>8.85</c:v>
                </c:pt>
                <c:pt idx="4">
                  <c:v>23.95</c:v>
                </c:pt>
              </c:numCache>
            </c:numRef>
          </c:val>
          <c:extLst xmlns:c16r2="http://schemas.microsoft.com/office/drawing/2015/06/chart">
            <c:ext xmlns:c16="http://schemas.microsoft.com/office/drawing/2014/chart" uri="{C3380CC4-5D6E-409C-BE32-E72D297353CC}">
              <c16:uniqueId val="{00000000-6830-410B-A553-8F507813BE28}"/>
            </c:ext>
          </c:extLst>
        </c:ser>
        <c:dLbls>
          <c:showLegendKey val="0"/>
          <c:showVal val="0"/>
          <c:showCatName val="0"/>
          <c:showSerName val="0"/>
          <c:showPercent val="0"/>
          <c:showBubbleSize val="0"/>
        </c:dLbls>
        <c:gapWidth val="150"/>
        <c:axId val="185798656"/>
        <c:axId val="18580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6830-410B-A553-8F507813BE28}"/>
            </c:ext>
          </c:extLst>
        </c:ser>
        <c:dLbls>
          <c:showLegendKey val="0"/>
          <c:showVal val="0"/>
          <c:showCatName val="0"/>
          <c:showSerName val="0"/>
          <c:showPercent val="0"/>
          <c:showBubbleSize val="0"/>
        </c:dLbls>
        <c:marker val="1"/>
        <c:smooth val="0"/>
        <c:axId val="185798656"/>
        <c:axId val="185800576"/>
      </c:lineChart>
      <c:dateAx>
        <c:axId val="185798656"/>
        <c:scaling>
          <c:orientation val="minMax"/>
        </c:scaling>
        <c:delete val="1"/>
        <c:axPos val="b"/>
        <c:numFmt formatCode="ge" sourceLinked="1"/>
        <c:majorTickMark val="none"/>
        <c:minorTickMark val="none"/>
        <c:tickLblPos val="none"/>
        <c:crossAx val="185800576"/>
        <c:crosses val="autoZero"/>
        <c:auto val="1"/>
        <c:lblOffset val="100"/>
        <c:baseTimeUnit val="years"/>
      </c:dateAx>
      <c:valAx>
        <c:axId val="1858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598-4261-8F7F-C4D3257EAE54}"/>
            </c:ext>
          </c:extLst>
        </c:ser>
        <c:dLbls>
          <c:showLegendKey val="0"/>
          <c:showVal val="0"/>
          <c:showCatName val="0"/>
          <c:showSerName val="0"/>
          <c:showPercent val="0"/>
          <c:showBubbleSize val="0"/>
        </c:dLbls>
        <c:gapWidth val="150"/>
        <c:axId val="185836288"/>
        <c:axId val="18583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4598-4261-8F7F-C4D3257EAE54}"/>
            </c:ext>
          </c:extLst>
        </c:ser>
        <c:dLbls>
          <c:showLegendKey val="0"/>
          <c:showVal val="0"/>
          <c:showCatName val="0"/>
          <c:showSerName val="0"/>
          <c:showPercent val="0"/>
          <c:showBubbleSize val="0"/>
        </c:dLbls>
        <c:marker val="1"/>
        <c:smooth val="0"/>
        <c:axId val="185836288"/>
        <c:axId val="185838208"/>
      </c:lineChart>
      <c:dateAx>
        <c:axId val="185836288"/>
        <c:scaling>
          <c:orientation val="minMax"/>
        </c:scaling>
        <c:delete val="1"/>
        <c:axPos val="b"/>
        <c:numFmt formatCode="ge" sourceLinked="1"/>
        <c:majorTickMark val="none"/>
        <c:minorTickMark val="none"/>
        <c:tickLblPos val="none"/>
        <c:crossAx val="185838208"/>
        <c:crosses val="autoZero"/>
        <c:auto val="1"/>
        <c:lblOffset val="100"/>
        <c:baseTimeUnit val="years"/>
      </c:dateAx>
      <c:valAx>
        <c:axId val="185838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8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4093.51</c:v>
                </c:pt>
                <c:pt idx="1">
                  <c:v>1408.32</c:v>
                </c:pt>
                <c:pt idx="2">
                  <c:v>967.04</c:v>
                </c:pt>
                <c:pt idx="3">
                  <c:v>801.23</c:v>
                </c:pt>
                <c:pt idx="4">
                  <c:v>913.01</c:v>
                </c:pt>
              </c:numCache>
            </c:numRef>
          </c:val>
          <c:extLst xmlns:c16r2="http://schemas.microsoft.com/office/drawing/2015/06/chart">
            <c:ext xmlns:c16="http://schemas.microsoft.com/office/drawing/2014/chart" uri="{C3380CC4-5D6E-409C-BE32-E72D297353CC}">
              <c16:uniqueId val="{00000000-BEDF-4D80-B1F1-67DB08FA8F71}"/>
            </c:ext>
          </c:extLst>
        </c:ser>
        <c:dLbls>
          <c:showLegendKey val="0"/>
          <c:showVal val="0"/>
          <c:showCatName val="0"/>
          <c:showSerName val="0"/>
          <c:showPercent val="0"/>
          <c:showBubbleSize val="0"/>
        </c:dLbls>
        <c:gapWidth val="150"/>
        <c:axId val="185861632"/>
        <c:axId val="18586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BEDF-4D80-B1F1-67DB08FA8F71}"/>
            </c:ext>
          </c:extLst>
        </c:ser>
        <c:dLbls>
          <c:showLegendKey val="0"/>
          <c:showVal val="0"/>
          <c:showCatName val="0"/>
          <c:showSerName val="0"/>
          <c:showPercent val="0"/>
          <c:showBubbleSize val="0"/>
        </c:dLbls>
        <c:marker val="1"/>
        <c:smooth val="0"/>
        <c:axId val="185861632"/>
        <c:axId val="185863552"/>
      </c:lineChart>
      <c:dateAx>
        <c:axId val="185861632"/>
        <c:scaling>
          <c:orientation val="minMax"/>
        </c:scaling>
        <c:delete val="1"/>
        <c:axPos val="b"/>
        <c:numFmt formatCode="ge" sourceLinked="1"/>
        <c:majorTickMark val="none"/>
        <c:minorTickMark val="none"/>
        <c:tickLblPos val="none"/>
        <c:crossAx val="185863552"/>
        <c:crosses val="autoZero"/>
        <c:auto val="1"/>
        <c:lblOffset val="100"/>
        <c:baseTimeUnit val="years"/>
      </c:dateAx>
      <c:valAx>
        <c:axId val="185863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8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224.43</c:v>
                </c:pt>
                <c:pt idx="1">
                  <c:v>279.64999999999998</c:v>
                </c:pt>
                <c:pt idx="2">
                  <c:v>303.77</c:v>
                </c:pt>
                <c:pt idx="3">
                  <c:v>327.17</c:v>
                </c:pt>
                <c:pt idx="4">
                  <c:v>332.12</c:v>
                </c:pt>
              </c:numCache>
            </c:numRef>
          </c:val>
          <c:extLst xmlns:c16r2="http://schemas.microsoft.com/office/drawing/2015/06/chart">
            <c:ext xmlns:c16="http://schemas.microsoft.com/office/drawing/2014/chart" uri="{C3380CC4-5D6E-409C-BE32-E72D297353CC}">
              <c16:uniqueId val="{00000000-7141-49B4-9F49-2FD668D32C75}"/>
            </c:ext>
          </c:extLst>
        </c:ser>
        <c:dLbls>
          <c:showLegendKey val="0"/>
          <c:showVal val="0"/>
          <c:showCatName val="0"/>
          <c:showSerName val="0"/>
          <c:showPercent val="0"/>
          <c:showBubbleSize val="0"/>
        </c:dLbls>
        <c:gapWidth val="150"/>
        <c:axId val="185919360"/>
        <c:axId val="18625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7141-49B4-9F49-2FD668D32C75}"/>
            </c:ext>
          </c:extLst>
        </c:ser>
        <c:dLbls>
          <c:showLegendKey val="0"/>
          <c:showVal val="0"/>
          <c:showCatName val="0"/>
          <c:showSerName val="0"/>
          <c:showPercent val="0"/>
          <c:showBubbleSize val="0"/>
        </c:dLbls>
        <c:marker val="1"/>
        <c:smooth val="0"/>
        <c:axId val="185919360"/>
        <c:axId val="186253312"/>
      </c:lineChart>
      <c:dateAx>
        <c:axId val="185919360"/>
        <c:scaling>
          <c:orientation val="minMax"/>
        </c:scaling>
        <c:delete val="1"/>
        <c:axPos val="b"/>
        <c:numFmt formatCode="ge" sourceLinked="1"/>
        <c:majorTickMark val="none"/>
        <c:minorTickMark val="none"/>
        <c:tickLblPos val="none"/>
        <c:crossAx val="186253312"/>
        <c:crosses val="autoZero"/>
        <c:auto val="1"/>
        <c:lblOffset val="100"/>
        <c:baseTimeUnit val="years"/>
      </c:dateAx>
      <c:valAx>
        <c:axId val="186253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91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127.15</c:v>
                </c:pt>
                <c:pt idx="1">
                  <c:v>120.56</c:v>
                </c:pt>
                <c:pt idx="2">
                  <c:v>116.52</c:v>
                </c:pt>
                <c:pt idx="3">
                  <c:v>102.45</c:v>
                </c:pt>
                <c:pt idx="4">
                  <c:v>112.78</c:v>
                </c:pt>
              </c:numCache>
            </c:numRef>
          </c:val>
          <c:extLst xmlns:c16r2="http://schemas.microsoft.com/office/drawing/2015/06/chart">
            <c:ext xmlns:c16="http://schemas.microsoft.com/office/drawing/2014/chart" uri="{C3380CC4-5D6E-409C-BE32-E72D297353CC}">
              <c16:uniqueId val="{00000000-139B-4349-9A4B-1438E773AEC4}"/>
            </c:ext>
          </c:extLst>
        </c:ser>
        <c:dLbls>
          <c:showLegendKey val="0"/>
          <c:showVal val="0"/>
          <c:showCatName val="0"/>
          <c:showSerName val="0"/>
          <c:showPercent val="0"/>
          <c:showBubbleSize val="0"/>
        </c:dLbls>
        <c:gapWidth val="150"/>
        <c:axId val="186294656"/>
        <c:axId val="18629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139B-4349-9A4B-1438E773AEC4}"/>
            </c:ext>
          </c:extLst>
        </c:ser>
        <c:dLbls>
          <c:showLegendKey val="0"/>
          <c:showVal val="0"/>
          <c:showCatName val="0"/>
          <c:showSerName val="0"/>
          <c:showPercent val="0"/>
          <c:showBubbleSize val="0"/>
        </c:dLbls>
        <c:marker val="1"/>
        <c:smooth val="0"/>
        <c:axId val="186294656"/>
        <c:axId val="186296576"/>
      </c:lineChart>
      <c:dateAx>
        <c:axId val="186294656"/>
        <c:scaling>
          <c:orientation val="minMax"/>
        </c:scaling>
        <c:delete val="1"/>
        <c:axPos val="b"/>
        <c:numFmt formatCode="ge" sourceLinked="1"/>
        <c:majorTickMark val="none"/>
        <c:minorTickMark val="none"/>
        <c:tickLblPos val="none"/>
        <c:crossAx val="186296576"/>
        <c:crosses val="autoZero"/>
        <c:auto val="1"/>
        <c:lblOffset val="100"/>
        <c:baseTimeUnit val="years"/>
      </c:dateAx>
      <c:valAx>
        <c:axId val="1862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145.46</c:v>
                </c:pt>
                <c:pt idx="1">
                  <c:v>152.84</c:v>
                </c:pt>
                <c:pt idx="2">
                  <c:v>159.11000000000001</c:v>
                </c:pt>
                <c:pt idx="3">
                  <c:v>181.25</c:v>
                </c:pt>
                <c:pt idx="4">
                  <c:v>165.23</c:v>
                </c:pt>
              </c:numCache>
            </c:numRef>
          </c:val>
          <c:extLst xmlns:c16r2="http://schemas.microsoft.com/office/drawing/2015/06/chart">
            <c:ext xmlns:c16="http://schemas.microsoft.com/office/drawing/2014/chart" uri="{C3380CC4-5D6E-409C-BE32-E72D297353CC}">
              <c16:uniqueId val="{00000000-0517-4206-8C87-FCE0EF731992}"/>
            </c:ext>
          </c:extLst>
        </c:ser>
        <c:dLbls>
          <c:showLegendKey val="0"/>
          <c:showVal val="0"/>
          <c:showCatName val="0"/>
          <c:showSerName val="0"/>
          <c:showPercent val="0"/>
          <c:showBubbleSize val="0"/>
        </c:dLbls>
        <c:gapWidth val="150"/>
        <c:axId val="186323712"/>
        <c:axId val="18632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0517-4206-8C87-FCE0EF731992}"/>
            </c:ext>
          </c:extLst>
        </c:ser>
        <c:dLbls>
          <c:showLegendKey val="0"/>
          <c:showVal val="0"/>
          <c:showCatName val="0"/>
          <c:showSerName val="0"/>
          <c:showPercent val="0"/>
          <c:showBubbleSize val="0"/>
        </c:dLbls>
        <c:marker val="1"/>
        <c:smooth val="0"/>
        <c:axId val="186323712"/>
        <c:axId val="186325632"/>
      </c:lineChart>
      <c:dateAx>
        <c:axId val="186323712"/>
        <c:scaling>
          <c:orientation val="minMax"/>
        </c:scaling>
        <c:delete val="1"/>
        <c:axPos val="b"/>
        <c:numFmt formatCode="ge" sourceLinked="1"/>
        <c:majorTickMark val="none"/>
        <c:minorTickMark val="none"/>
        <c:tickLblPos val="none"/>
        <c:crossAx val="186325632"/>
        <c:crosses val="autoZero"/>
        <c:auto val="1"/>
        <c:lblOffset val="100"/>
        <c:baseTimeUnit val="years"/>
      </c:dateAx>
      <c:valAx>
        <c:axId val="1863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42"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かつらぎ町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17178</v>
      </c>
      <c r="AM8" s="59"/>
      <c r="AN8" s="59"/>
      <c r="AO8" s="59"/>
      <c r="AP8" s="59"/>
      <c r="AQ8" s="59"/>
      <c r="AR8" s="59"/>
      <c r="AS8" s="59"/>
      <c r="AT8" s="50">
        <f>データ!$S$6</f>
        <v>151.69</v>
      </c>
      <c r="AU8" s="51"/>
      <c r="AV8" s="51"/>
      <c r="AW8" s="51"/>
      <c r="AX8" s="51"/>
      <c r="AY8" s="51"/>
      <c r="AZ8" s="51"/>
      <c r="BA8" s="51"/>
      <c r="BB8" s="52">
        <f>データ!$T$6</f>
        <v>113.24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79.7</v>
      </c>
      <c r="J10" s="51"/>
      <c r="K10" s="51"/>
      <c r="L10" s="51"/>
      <c r="M10" s="51"/>
      <c r="N10" s="51"/>
      <c r="O10" s="62"/>
      <c r="P10" s="52">
        <f>データ!$P$6</f>
        <v>92.87</v>
      </c>
      <c r="Q10" s="52"/>
      <c r="R10" s="52"/>
      <c r="S10" s="52"/>
      <c r="T10" s="52"/>
      <c r="U10" s="52"/>
      <c r="V10" s="52"/>
      <c r="W10" s="59">
        <f>データ!$Q$6</f>
        <v>3330</v>
      </c>
      <c r="X10" s="59"/>
      <c r="Y10" s="59"/>
      <c r="Z10" s="59"/>
      <c r="AA10" s="59"/>
      <c r="AB10" s="59"/>
      <c r="AC10" s="59"/>
      <c r="AD10" s="2"/>
      <c r="AE10" s="2"/>
      <c r="AF10" s="2"/>
      <c r="AG10" s="2"/>
      <c r="AH10" s="4"/>
      <c r="AI10" s="4"/>
      <c r="AJ10" s="4"/>
      <c r="AK10" s="4"/>
      <c r="AL10" s="59">
        <f>データ!$U$6</f>
        <v>15900</v>
      </c>
      <c r="AM10" s="59"/>
      <c r="AN10" s="59"/>
      <c r="AO10" s="59"/>
      <c r="AP10" s="59"/>
      <c r="AQ10" s="59"/>
      <c r="AR10" s="59"/>
      <c r="AS10" s="59"/>
      <c r="AT10" s="50">
        <f>データ!$V$6</f>
        <v>46.73</v>
      </c>
      <c r="AU10" s="51"/>
      <c r="AV10" s="51"/>
      <c r="AW10" s="51"/>
      <c r="AX10" s="51"/>
      <c r="AY10" s="51"/>
      <c r="AZ10" s="51"/>
      <c r="BA10" s="51"/>
      <c r="BB10" s="52">
        <f>データ!$W$6</f>
        <v>340.25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116</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Paulz7gSj7BhUEUglYZqDjzkkW0oiTbpGQp6GMfl3/wT5swrMqfbS5Q/VjwDKGfSGcZMj3d9T1BybfCX0I6wrw==" saltValue="WFaslZdHnOS8jdSkoE3/b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303411</v>
      </c>
      <c r="D6" s="33">
        <f t="shared" si="3"/>
        <v>46</v>
      </c>
      <c r="E6" s="33">
        <f t="shared" si="3"/>
        <v>1</v>
      </c>
      <c r="F6" s="33">
        <f t="shared" si="3"/>
        <v>0</v>
      </c>
      <c r="G6" s="33">
        <f t="shared" si="3"/>
        <v>1</v>
      </c>
      <c r="H6" s="33" t="str">
        <f t="shared" si="3"/>
        <v>和歌山県　かつらぎ町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79.7</v>
      </c>
      <c r="P6" s="34">
        <f t="shared" si="3"/>
        <v>92.87</v>
      </c>
      <c r="Q6" s="34">
        <f t="shared" si="3"/>
        <v>3330</v>
      </c>
      <c r="R6" s="34">
        <f t="shared" si="3"/>
        <v>17178</v>
      </c>
      <c r="S6" s="34">
        <f t="shared" si="3"/>
        <v>151.69</v>
      </c>
      <c r="T6" s="34">
        <f t="shared" si="3"/>
        <v>113.24</v>
      </c>
      <c r="U6" s="34">
        <f t="shared" si="3"/>
        <v>15900</v>
      </c>
      <c r="V6" s="34">
        <f t="shared" si="3"/>
        <v>46.73</v>
      </c>
      <c r="W6" s="34">
        <f t="shared" si="3"/>
        <v>340.25</v>
      </c>
      <c r="X6" s="35">
        <f>IF(X7="",NA(),X7)</f>
        <v>141.11000000000001</v>
      </c>
      <c r="Y6" s="35">
        <f t="shared" ref="Y6:AG6" si="4">IF(Y7="",NA(),Y7)</f>
        <v>124.1</v>
      </c>
      <c r="Z6" s="35">
        <f t="shared" si="4"/>
        <v>123.62</v>
      </c>
      <c r="AA6" s="35">
        <f t="shared" si="4"/>
        <v>111.27</v>
      </c>
      <c r="AB6" s="35">
        <f t="shared" si="4"/>
        <v>118.91</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4093.51</v>
      </c>
      <c r="AU6" s="35">
        <f t="shared" ref="AU6:BC6" si="6">IF(AU7="",NA(),AU7)</f>
        <v>1408.32</v>
      </c>
      <c r="AV6" s="35">
        <f t="shared" si="6"/>
        <v>967.04</v>
      </c>
      <c r="AW6" s="35">
        <f t="shared" si="6"/>
        <v>801.23</v>
      </c>
      <c r="AX6" s="35">
        <f t="shared" si="6"/>
        <v>913.01</v>
      </c>
      <c r="AY6" s="35">
        <f t="shared" si="6"/>
        <v>963.24</v>
      </c>
      <c r="AZ6" s="35">
        <f t="shared" si="6"/>
        <v>381.53</v>
      </c>
      <c r="BA6" s="35">
        <f t="shared" si="6"/>
        <v>391.54</v>
      </c>
      <c r="BB6" s="35">
        <f t="shared" si="6"/>
        <v>384.34</v>
      </c>
      <c r="BC6" s="35">
        <f t="shared" si="6"/>
        <v>359.47</v>
      </c>
      <c r="BD6" s="34" t="str">
        <f>IF(BD7="","",IF(BD7="-","【-】","【"&amp;SUBSTITUTE(TEXT(BD7,"#,##0.00"),"-","△")&amp;"】"))</f>
        <v>【264.34】</v>
      </c>
      <c r="BE6" s="35">
        <f>IF(BE7="",NA(),BE7)</f>
        <v>224.43</v>
      </c>
      <c r="BF6" s="35">
        <f t="shared" ref="BF6:BN6" si="7">IF(BF7="",NA(),BF7)</f>
        <v>279.64999999999998</v>
      </c>
      <c r="BG6" s="35">
        <f t="shared" si="7"/>
        <v>303.77</v>
      </c>
      <c r="BH6" s="35">
        <f t="shared" si="7"/>
        <v>327.17</v>
      </c>
      <c r="BI6" s="35">
        <f t="shared" si="7"/>
        <v>332.12</v>
      </c>
      <c r="BJ6" s="35">
        <f t="shared" si="7"/>
        <v>400.38</v>
      </c>
      <c r="BK6" s="35">
        <f t="shared" si="7"/>
        <v>393.27</v>
      </c>
      <c r="BL6" s="35">
        <f t="shared" si="7"/>
        <v>386.97</v>
      </c>
      <c r="BM6" s="35">
        <f t="shared" si="7"/>
        <v>380.58</v>
      </c>
      <c r="BN6" s="35">
        <f t="shared" si="7"/>
        <v>401.79</v>
      </c>
      <c r="BO6" s="34" t="str">
        <f>IF(BO7="","",IF(BO7="-","【-】","【"&amp;SUBSTITUTE(TEXT(BO7,"#,##0.00"),"-","△")&amp;"】"))</f>
        <v>【274.27】</v>
      </c>
      <c r="BP6" s="35">
        <f>IF(BP7="",NA(),BP7)</f>
        <v>127.15</v>
      </c>
      <c r="BQ6" s="35">
        <f t="shared" ref="BQ6:BY6" si="8">IF(BQ7="",NA(),BQ7)</f>
        <v>120.56</v>
      </c>
      <c r="BR6" s="35">
        <f t="shared" si="8"/>
        <v>116.52</v>
      </c>
      <c r="BS6" s="35">
        <f t="shared" si="8"/>
        <v>102.45</v>
      </c>
      <c r="BT6" s="35">
        <f t="shared" si="8"/>
        <v>112.78</v>
      </c>
      <c r="BU6" s="35">
        <f t="shared" si="8"/>
        <v>96.56</v>
      </c>
      <c r="BV6" s="35">
        <f t="shared" si="8"/>
        <v>100.47</v>
      </c>
      <c r="BW6" s="35">
        <f t="shared" si="8"/>
        <v>101.72</v>
      </c>
      <c r="BX6" s="35">
        <f t="shared" si="8"/>
        <v>102.38</v>
      </c>
      <c r="BY6" s="35">
        <f t="shared" si="8"/>
        <v>100.12</v>
      </c>
      <c r="BZ6" s="34" t="str">
        <f>IF(BZ7="","",IF(BZ7="-","【-】","【"&amp;SUBSTITUTE(TEXT(BZ7,"#,##0.00"),"-","△")&amp;"】"))</f>
        <v>【104.36】</v>
      </c>
      <c r="CA6" s="35">
        <f>IF(CA7="",NA(),CA7)</f>
        <v>145.46</v>
      </c>
      <c r="CB6" s="35">
        <f t="shared" ref="CB6:CJ6" si="9">IF(CB7="",NA(),CB7)</f>
        <v>152.84</v>
      </c>
      <c r="CC6" s="35">
        <f t="shared" si="9"/>
        <v>159.11000000000001</v>
      </c>
      <c r="CD6" s="35">
        <f t="shared" si="9"/>
        <v>181.25</v>
      </c>
      <c r="CE6" s="35">
        <f t="shared" si="9"/>
        <v>165.23</v>
      </c>
      <c r="CF6" s="35">
        <f t="shared" si="9"/>
        <v>177.14</v>
      </c>
      <c r="CG6" s="35">
        <f t="shared" si="9"/>
        <v>169.82</v>
      </c>
      <c r="CH6" s="35">
        <f t="shared" si="9"/>
        <v>168.2</v>
      </c>
      <c r="CI6" s="35">
        <f t="shared" si="9"/>
        <v>168.67</v>
      </c>
      <c r="CJ6" s="35">
        <f t="shared" si="9"/>
        <v>174.97</v>
      </c>
      <c r="CK6" s="34" t="str">
        <f>IF(CK7="","",IF(CK7="-","【-】","【"&amp;SUBSTITUTE(TEXT(CK7,"#,##0.00"),"-","△")&amp;"】"))</f>
        <v>【165.71】</v>
      </c>
      <c r="CL6" s="35">
        <f>IF(CL7="",NA(),CL7)</f>
        <v>59.24</v>
      </c>
      <c r="CM6" s="35">
        <f t="shared" ref="CM6:CU6" si="10">IF(CM7="",NA(),CM7)</f>
        <v>56.91</v>
      </c>
      <c r="CN6" s="35">
        <f t="shared" si="10"/>
        <v>63.36</v>
      </c>
      <c r="CO6" s="35">
        <f t="shared" si="10"/>
        <v>64.84</v>
      </c>
      <c r="CP6" s="35">
        <f t="shared" si="10"/>
        <v>63.39</v>
      </c>
      <c r="CQ6" s="35">
        <f t="shared" si="10"/>
        <v>55.64</v>
      </c>
      <c r="CR6" s="35">
        <f t="shared" si="10"/>
        <v>55.13</v>
      </c>
      <c r="CS6" s="35">
        <f t="shared" si="10"/>
        <v>54.77</v>
      </c>
      <c r="CT6" s="35">
        <f t="shared" si="10"/>
        <v>54.92</v>
      </c>
      <c r="CU6" s="35">
        <f t="shared" si="10"/>
        <v>55.63</v>
      </c>
      <c r="CV6" s="34" t="str">
        <f>IF(CV7="","",IF(CV7="-","【-】","【"&amp;SUBSTITUTE(TEXT(CV7,"#,##0.00"),"-","△")&amp;"】"))</f>
        <v>【60.41】</v>
      </c>
      <c r="CW6" s="35">
        <f>IF(CW7="",NA(),CW7)</f>
        <v>81.62</v>
      </c>
      <c r="CX6" s="35">
        <f t="shared" ref="CX6:DF6" si="11">IF(CX7="",NA(),CX7)</f>
        <v>81.7</v>
      </c>
      <c r="CY6" s="35">
        <f t="shared" si="11"/>
        <v>80.14</v>
      </c>
      <c r="CZ6" s="35">
        <f t="shared" si="11"/>
        <v>78.05</v>
      </c>
      <c r="DA6" s="35">
        <f t="shared" si="11"/>
        <v>80.38</v>
      </c>
      <c r="DB6" s="35">
        <f t="shared" si="11"/>
        <v>83.09</v>
      </c>
      <c r="DC6" s="35">
        <f t="shared" si="11"/>
        <v>83</v>
      </c>
      <c r="DD6" s="35">
        <f t="shared" si="11"/>
        <v>82.89</v>
      </c>
      <c r="DE6" s="35">
        <f t="shared" si="11"/>
        <v>82.66</v>
      </c>
      <c r="DF6" s="35">
        <f t="shared" si="11"/>
        <v>82.04</v>
      </c>
      <c r="DG6" s="34" t="str">
        <f>IF(DG7="","",IF(DG7="-","【-】","【"&amp;SUBSTITUTE(TEXT(DG7,"#,##0.00"),"-","△")&amp;"】"))</f>
        <v>【89.93】</v>
      </c>
      <c r="DH6" s="35">
        <f>IF(DH7="",NA(),DH7)</f>
        <v>29.47</v>
      </c>
      <c r="DI6" s="35">
        <f t="shared" ref="DI6:DQ6" si="12">IF(DI7="",NA(),DI7)</f>
        <v>46.22</v>
      </c>
      <c r="DJ6" s="35">
        <f t="shared" si="12"/>
        <v>47.1</v>
      </c>
      <c r="DK6" s="35">
        <f t="shared" si="12"/>
        <v>47.82</v>
      </c>
      <c r="DL6" s="35">
        <f t="shared" si="12"/>
        <v>49.33</v>
      </c>
      <c r="DM6" s="35">
        <f t="shared" si="12"/>
        <v>39.06</v>
      </c>
      <c r="DN6" s="35">
        <f t="shared" si="12"/>
        <v>46.66</v>
      </c>
      <c r="DO6" s="35">
        <f t="shared" si="12"/>
        <v>47.46</v>
      </c>
      <c r="DP6" s="35">
        <f t="shared" si="12"/>
        <v>48.49</v>
      </c>
      <c r="DQ6" s="35">
        <f t="shared" si="12"/>
        <v>48.05</v>
      </c>
      <c r="DR6" s="34" t="str">
        <f>IF(DR7="","",IF(DR7="-","【-】","【"&amp;SUBSTITUTE(TEXT(DR7,"#,##0.00"),"-","△")&amp;"】"))</f>
        <v>【48.12】</v>
      </c>
      <c r="DS6" s="35">
        <f>IF(DS7="",NA(),DS7)</f>
        <v>8.4600000000000009</v>
      </c>
      <c r="DT6" s="35">
        <f t="shared" ref="DT6:EB6" si="13">IF(DT7="",NA(),DT7)</f>
        <v>8.43</v>
      </c>
      <c r="DU6" s="35">
        <f t="shared" si="13"/>
        <v>8.1199999999999992</v>
      </c>
      <c r="DV6" s="35">
        <f t="shared" si="13"/>
        <v>8.85</v>
      </c>
      <c r="DW6" s="35">
        <f t="shared" si="13"/>
        <v>23.95</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0.25</v>
      </c>
      <c r="EE6" s="35">
        <f t="shared" ref="EE6:EM6" si="14">IF(EE7="",NA(),EE7)</f>
        <v>0.02</v>
      </c>
      <c r="EF6" s="35">
        <f t="shared" si="14"/>
        <v>1.1599999999999999</v>
      </c>
      <c r="EG6" s="35">
        <f t="shared" si="14"/>
        <v>2.3199999999999998</v>
      </c>
      <c r="EH6" s="35">
        <f t="shared" si="14"/>
        <v>0.73</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303411</v>
      </c>
      <c r="D7" s="37">
        <v>46</v>
      </c>
      <c r="E7" s="37">
        <v>1</v>
      </c>
      <c r="F7" s="37">
        <v>0</v>
      </c>
      <c r="G7" s="37">
        <v>1</v>
      </c>
      <c r="H7" s="37" t="s">
        <v>104</v>
      </c>
      <c r="I7" s="37" t="s">
        <v>105</v>
      </c>
      <c r="J7" s="37" t="s">
        <v>106</v>
      </c>
      <c r="K7" s="37" t="s">
        <v>107</v>
      </c>
      <c r="L7" s="37" t="s">
        <v>108</v>
      </c>
      <c r="M7" s="37" t="s">
        <v>109</v>
      </c>
      <c r="N7" s="38" t="s">
        <v>110</v>
      </c>
      <c r="O7" s="38">
        <v>79.7</v>
      </c>
      <c r="P7" s="38">
        <v>92.87</v>
      </c>
      <c r="Q7" s="38">
        <v>3330</v>
      </c>
      <c r="R7" s="38">
        <v>17178</v>
      </c>
      <c r="S7" s="38">
        <v>151.69</v>
      </c>
      <c r="T7" s="38">
        <v>113.24</v>
      </c>
      <c r="U7" s="38">
        <v>15900</v>
      </c>
      <c r="V7" s="38">
        <v>46.73</v>
      </c>
      <c r="W7" s="38">
        <v>340.25</v>
      </c>
      <c r="X7" s="38">
        <v>141.11000000000001</v>
      </c>
      <c r="Y7" s="38">
        <v>124.1</v>
      </c>
      <c r="Z7" s="38">
        <v>123.62</v>
      </c>
      <c r="AA7" s="38">
        <v>111.27</v>
      </c>
      <c r="AB7" s="38">
        <v>118.91</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4093.51</v>
      </c>
      <c r="AU7" s="38">
        <v>1408.32</v>
      </c>
      <c r="AV7" s="38">
        <v>967.04</v>
      </c>
      <c r="AW7" s="38">
        <v>801.23</v>
      </c>
      <c r="AX7" s="38">
        <v>913.01</v>
      </c>
      <c r="AY7" s="38">
        <v>963.24</v>
      </c>
      <c r="AZ7" s="38">
        <v>381.53</v>
      </c>
      <c r="BA7" s="38">
        <v>391.54</v>
      </c>
      <c r="BB7" s="38">
        <v>384.34</v>
      </c>
      <c r="BC7" s="38">
        <v>359.47</v>
      </c>
      <c r="BD7" s="38">
        <v>264.33999999999997</v>
      </c>
      <c r="BE7" s="38">
        <v>224.43</v>
      </c>
      <c r="BF7" s="38">
        <v>279.64999999999998</v>
      </c>
      <c r="BG7" s="38">
        <v>303.77</v>
      </c>
      <c r="BH7" s="38">
        <v>327.17</v>
      </c>
      <c r="BI7" s="38">
        <v>332.12</v>
      </c>
      <c r="BJ7" s="38">
        <v>400.38</v>
      </c>
      <c r="BK7" s="38">
        <v>393.27</v>
      </c>
      <c r="BL7" s="38">
        <v>386.97</v>
      </c>
      <c r="BM7" s="38">
        <v>380.58</v>
      </c>
      <c r="BN7" s="38">
        <v>401.79</v>
      </c>
      <c r="BO7" s="38">
        <v>274.27</v>
      </c>
      <c r="BP7" s="38">
        <v>127.15</v>
      </c>
      <c r="BQ7" s="38">
        <v>120.56</v>
      </c>
      <c r="BR7" s="38">
        <v>116.52</v>
      </c>
      <c r="BS7" s="38">
        <v>102.45</v>
      </c>
      <c r="BT7" s="38">
        <v>112.78</v>
      </c>
      <c r="BU7" s="38">
        <v>96.56</v>
      </c>
      <c r="BV7" s="38">
        <v>100.47</v>
      </c>
      <c r="BW7" s="38">
        <v>101.72</v>
      </c>
      <c r="BX7" s="38">
        <v>102.38</v>
      </c>
      <c r="BY7" s="38">
        <v>100.12</v>
      </c>
      <c r="BZ7" s="38">
        <v>104.36</v>
      </c>
      <c r="CA7" s="38">
        <v>145.46</v>
      </c>
      <c r="CB7" s="38">
        <v>152.84</v>
      </c>
      <c r="CC7" s="38">
        <v>159.11000000000001</v>
      </c>
      <c r="CD7" s="38">
        <v>181.25</v>
      </c>
      <c r="CE7" s="38">
        <v>165.23</v>
      </c>
      <c r="CF7" s="38">
        <v>177.14</v>
      </c>
      <c r="CG7" s="38">
        <v>169.82</v>
      </c>
      <c r="CH7" s="38">
        <v>168.2</v>
      </c>
      <c r="CI7" s="38">
        <v>168.67</v>
      </c>
      <c r="CJ7" s="38">
        <v>174.97</v>
      </c>
      <c r="CK7" s="38">
        <v>165.71</v>
      </c>
      <c r="CL7" s="38">
        <v>59.24</v>
      </c>
      <c r="CM7" s="38">
        <v>56.91</v>
      </c>
      <c r="CN7" s="38">
        <v>63.36</v>
      </c>
      <c r="CO7" s="38">
        <v>64.84</v>
      </c>
      <c r="CP7" s="38">
        <v>63.39</v>
      </c>
      <c r="CQ7" s="38">
        <v>55.64</v>
      </c>
      <c r="CR7" s="38">
        <v>55.13</v>
      </c>
      <c r="CS7" s="38">
        <v>54.77</v>
      </c>
      <c r="CT7" s="38">
        <v>54.92</v>
      </c>
      <c r="CU7" s="38">
        <v>55.63</v>
      </c>
      <c r="CV7" s="38">
        <v>60.41</v>
      </c>
      <c r="CW7" s="38">
        <v>81.62</v>
      </c>
      <c r="CX7" s="38">
        <v>81.7</v>
      </c>
      <c r="CY7" s="38">
        <v>80.14</v>
      </c>
      <c r="CZ7" s="38">
        <v>78.05</v>
      </c>
      <c r="DA7" s="38">
        <v>80.38</v>
      </c>
      <c r="DB7" s="38">
        <v>83.09</v>
      </c>
      <c r="DC7" s="38">
        <v>83</v>
      </c>
      <c r="DD7" s="38">
        <v>82.89</v>
      </c>
      <c r="DE7" s="38">
        <v>82.66</v>
      </c>
      <c r="DF7" s="38">
        <v>82.04</v>
      </c>
      <c r="DG7" s="38">
        <v>89.93</v>
      </c>
      <c r="DH7" s="38">
        <v>29.47</v>
      </c>
      <c r="DI7" s="38">
        <v>46.22</v>
      </c>
      <c r="DJ7" s="38">
        <v>47.1</v>
      </c>
      <c r="DK7" s="38">
        <v>47.82</v>
      </c>
      <c r="DL7" s="38">
        <v>49.33</v>
      </c>
      <c r="DM7" s="38">
        <v>39.06</v>
      </c>
      <c r="DN7" s="38">
        <v>46.66</v>
      </c>
      <c r="DO7" s="38">
        <v>47.46</v>
      </c>
      <c r="DP7" s="38">
        <v>48.49</v>
      </c>
      <c r="DQ7" s="38">
        <v>48.05</v>
      </c>
      <c r="DR7" s="38">
        <v>48.12</v>
      </c>
      <c r="DS7" s="38">
        <v>8.4600000000000009</v>
      </c>
      <c r="DT7" s="38">
        <v>8.43</v>
      </c>
      <c r="DU7" s="38">
        <v>8.1199999999999992</v>
      </c>
      <c r="DV7" s="38">
        <v>8.85</v>
      </c>
      <c r="DW7" s="38">
        <v>23.95</v>
      </c>
      <c r="DX7" s="38">
        <v>8.8699999999999992</v>
      </c>
      <c r="DY7" s="38">
        <v>9.85</v>
      </c>
      <c r="DZ7" s="38">
        <v>9.7100000000000009</v>
      </c>
      <c r="EA7" s="38">
        <v>12.79</v>
      </c>
      <c r="EB7" s="38">
        <v>13.39</v>
      </c>
      <c r="EC7" s="38">
        <v>15.89</v>
      </c>
      <c r="ED7" s="38">
        <v>0.25</v>
      </c>
      <c r="EE7" s="38">
        <v>0.02</v>
      </c>
      <c r="EF7" s="38">
        <v>1.1599999999999999</v>
      </c>
      <c r="EG7" s="38">
        <v>2.3199999999999998</v>
      </c>
      <c r="EH7" s="38">
        <v>0.73</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H30021</cp:lastModifiedBy>
  <cp:lastPrinted>2019-02-14T01:29:53Z</cp:lastPrinted>
  <dcterms:modified xsi:type="dcterms:W3CDTF">2019-02-14T01:29:56Z</dcterms:modified>
</cp:coreProperties>
</file>