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nakatani-s\Desktop\"/>
    </mc:Choice>
  </mc:AlternateContent>
  <workbookProtection workbookAlgorithmName="SHA-512" workbookHashValue="fJq1WffUp3jAfU4FXHuoXypD9i9zCJ5kh4VCdFintc1sGre7cRJbF264ZkrUpAcIjO8Ia/ebDOhB2bFh9OQ7TA==" workbookSaltValue="d26Ex1j8B0kDyQZoFz9daA=="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<sst xmlns="http://schemas.openxmlformats.org/spreadsheetml/2006/main" count="240" uniqueCount="125">
  <si>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</si>
  <si>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</si>
  <si>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</si>
  <si>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</si>
  <si>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</si>
  <si>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</si>
  <si>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</si>
  <si>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</si>
  <si>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</si>
  <si>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</si>
  <si>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</si>
  <si>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</si>
  <si>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</si>
  <si>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</si>
  <si>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</si>
  <si>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</si>
  <si>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</si>
  <si>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</si>
  <si>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</si>
  <si>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</si>
  <si>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</si>
  <si>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</si>
  <si>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</si>
  <si>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</si>
  <si>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</si>
  <si>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</si>
  <si>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</si>
  <si>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</si>
  <si>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</si>
  <si>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</si>
  <si>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</si>
  <si>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</si>
  <si>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</si>
  <si>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</si>
  <si>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</si>
  <si>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</si>
  <si>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</si>
  <si>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</si>
  <si>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</si>
  <si>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</si>
  <si>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</si>
  <si>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</si>
  <si>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</si>
  <si>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</si>
  <si>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</si>
  <si>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</si>
  <si>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</si>
  <si>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</si>
  <si>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</si>
  <si>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</si>
  <si>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</si>
  <si>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</si>
  <si>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</si>
  <si>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</si>
  <si>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</si>
  <si>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</si>
  <si>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</si>
  <si>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</si>
  <si>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</si>
  <si>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</si>
  <si>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</si>
  <si>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</si>
  <si>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</si>
  <si>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</si>
  <si>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</si>
  <si>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</si>
  <si>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</si>
  <si>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</si>
  <si>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</si>
  <si>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</si>
  <si>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</si>
  <si>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</si>
  <si>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</si>
  <si>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</si>
  <si>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</si>
  <si>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</si>
  <si>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</si>
  <si>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</si>
  <si>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</si>
  <si>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</si>
  <si>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</si>
  <si>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</si>
  <si>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</si>
  <si>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</si>
  <si>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</si>
  <si>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</si>
  <si>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</si>
  <si>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</si>
  <si>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</si>
  <si>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</si>
  <si>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</si>
  <si>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</si>
  <si>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</si>
  <si>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</si>
  <si>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</si>
  <si>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</si>
  <si>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</si>
  <si>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</si>
  <si>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</si>
  <si>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</si>
  <si>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</si>
  <si>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</si>
  <si>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</si>
  <si>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</si>
  <si>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</si>
  <si>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</si>
  <si>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</si>
  <si>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</si>
  <si>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</si>
  <si>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</si>
  <si>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</si>
  <si>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</si>
  <si>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</si>
  <si>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</si>
  <si>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</si>
  <si>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</si>
  <si>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</si>
  <si>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</si>
  <si>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</si>
  <si>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</si>
  <si>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</si>
  <si>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</si>
  <si>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全体総括として、一時的な費用の減はあったものの、企業債償還を含めその他の費用は横ばいであるとともに、料金収入は1～2%の減少傾向である為、今後は一般会計からの繰入れの増加が懸念される。
　今後の改善に向けた取り組みとして、平成30年度実施をしている機能診断にて状態を把握する。その後、改修方針を検討し、施設全体の機能改修・改善を検討し、安定処理の継続を図る。</t>
    <rPh sb="95" eb="97">
      <t>コンゴ</t>
    </rPh>
    <rPh sb="98" eb="100">
      <t>カイゼン</t>
    </rPh>
    <rPh sb="101" eb="102">
      <t>ム</t>
    </rPh>
    <rPh sb="104" eb="105">
      <t>ト</t>
    </rPh>
    <rPh sb="106" eb="107">
      <t>ク</t>
    </rPh>
    <rPh sb="112" eb="114">
      <t>ヘイセイ</t>
    </rPh>
    <rPh sb="116" eb="118">
      <t>ネンド</t>
    </rPh>
    <rPh sb="118" eb="120">
      <t>ジッシ</t>
    </rPh>
    <rPh sb="125" eb="127">
      <t>キノウ</t>
    </rPh>
    <rPh sb="127" eb="129">
      <t>シンダン</t>
    </rPh>
    <rPh sb="131" eb="133">
      <t>ジョウタイ</t>
    </rPh>
    <rPh sb="134" eb="136">
      <t>ハアク</t>
    </rPh>
    <rPh sb="141" eb="142">
      <t>ゴ</t>
    </rPh>
    <rPh sb="143" eb="145">
      <t>カイシュウ</t>
    </rPh>
    <rPh sb="145" eb="147">
      <t>ホウシン</t>
    </rPh>
    <rPh sb="148" eb="150">
      <t>ケントウ</t>
    </rPh>
    <rPh sb="169" eb="171">
      <t>アンテイ</t>
    </rPh>
    <rPh sb="171" eb="173">
      <t>ショリ</t>
    </rPh>
    <rPh sb="174" eb="176">
      <t>ケイゾク</t>
    </rPh>
    <rPh sb="177" eb="178">
      <t>ハカ</t>
    </rPh>
    <phoneticPr fontId="4"/>
  </si>
  <si>
    <t>　供用開始から20年以上が経過し、処理施設や中継ポンプ等の機械器具に老朽化による故障、不具合などの発生が見られ、例年交換修理を行っている状況である。</t>
    <rPh sb="1" eb="3">
      <t>キョウヨウ</t>
    </rPh>
    <rPh sb="3" eb="5">
      <t>カイシ</t>
    </rPh>
    <rPh sb="9" eb="12">
      <t>ネンイジョウ</t>
    </rPh>
    <rPh sb="13" eb="15">
      <t>ケイカ</t>
    </rPh>
    <rPh sb="17" eb="19">
      <t>ショリ</t>
    </rPh>
    <rPh sb="19" eb="21">
      <t>シセツ</t>
    </rPh>
    <rPh sb="22" eb="24">
      <t>チュウケイ</t>
    </rPh>
    <rPh sb="27" eb="28">
      <t>トウ</t>
    </rPh>
    <rPh sb="29" eb="31">
      <t>キカイ</t>
    </rPh>
    <rPh sb="31" eb="33">
      <t>キグ</t>
    </rPh>
    <rPh sb="34" eb="37">
      <t>ロウキュウカ</t>
    </rPh>
    <rPh sb="40" eb="42">
      <t>コショウ</t>
    </rPh>
    <rPh sb="43" eb="46">
      <t>フグアイ</t>
    </rPh>
    <rPh sb="49" eb="51">
      <t>ハッセイ</t>
    </rPh>
    <rPh sb="52" eb="53">
      <t>ミ</t>
    </rPh>
    <rPh sb="56" eb="58">
      <t>レイネン</t>
    </rPh>
    <rPh sb="58" eb="60">
      <t>コウカン</t>
    </rPh>
    <rPh sb="60" eb="62">
      <t>シュウリ</t>
    </rPh>
    <rPh sb="63" eb="64">
      <t>オコナ</t>
    </rPh>
    <rPh sb="68" eb="70">
      <t>ジョウキョウ</t>
    </rPh>
    <phoneticPr fontId="15"/>
  </si>
  <si>
    <t>　収益的収支比率は94.07%で、人件費減により総費用の減となったが、料金収入等の減による総収益の減もあり、前年度より2.8%の減少となっている。施設の管理委託等、今後の歳出削減は難しく今後も厳しい状況は続くと考えられる。また、企業債残高対事業規模比も同様に繰入金減により収益が下がった為、前年に比べ上昇している。経費回収率は、人件費減により汚水処理費が減少した為、約40%の増となっており、汚水処理原価についても、前年度より141円下がっている。施設利用率及び水洗化率については、1％前後の区域内人口の減少は見られるが、処理水量の減等もあり過去五年の平均が65.72%・96.56%とほぼ横ばいである。
　経営の健全性・効率性については、収益的収支比率及び経費回収率において100%を下回っており、企業債償還がある為、使用料以外（繰入金）により賄われている状態であり、厳しい経営状況である。</t>
    <rPh sb="17" eb="20">
      <t>ジンケンヒ</t>
    </rPh>
    <rPh sb="20" eb="21">
      <t>ゲン</t>
    </rPh>
    <rPh sb="24" eb="27">
      <t>ソウヒヨウ</t>
    </rPh>
    <rPh sb="28" eb="29">
      <t>ゲン</t>
    </rPh>
    <rPh sb="35" eb="37">
      <t>リョウキン</t>
    </rPh>
    <rPh sb="37" eb="39">
      <t>シュウニュウ</t>
    </rPh>
    <rPh sb="39" eb="40">
      <t>トウ</t>
    </rPh>
    <rPh sb="45" eb="48">
      <t>ソウシュウエキ</t>
    </rPh>
    <rPh sb="73" eb="75">
      <t>シセツ</t>
    </rPh>
    <rPh sb="76" eb="78">
      <t>カンリ</t>
    </rPh>
    <rPh sb="78" eb="80">
      <t>イタク</t>
    </rPh>
    <rPh sb="80" eb="81">
      <t>トウ</t>
    </rPh>
    <rPh sb="82" eb="84">
      <t>コンゴ</t>
    </rPh>
    <rPh sb="85" eb="87">
      <t>サイシュツ</t>
    </rPh>
    <rPh sb="87" eb="89">
      <t>サクゲン</t>
    </rPh>
    <rPh sb="90" eb="91">
      <t>ムツカ</t>
    </rPh>
    <rPh sb="93" eb="95">
      <t>コンゴ</t>
    </rPh>
    <rPh sb="96" eb="97">
      <t>キビ</t>
    </rPh>
    <rPh sb="99" eb="101">
      <t>ジョウキョウ</t>
    </rPh>
    <rPh sb="102" eb="103">
      <t>ツヅ</t>
    </rPh>
    <rPh sb="105" eb="106">
      <t>カンガ</t>
    </rPh>
    <rPh sb="114" eb="116">
      <t>キギョウ</t>
    </rPh>
    <rPh sb="116" eb="117">
      <t>サイ</t>
    </rPh>
    <rPh sb="117" eb="119">
      <t>ザンダカ</t>
    </rPh>
    <rPh sb="119" eb="120">
      <t>タイ</t>
    </rPh>
    <rPh sb="120" eb="122">
      <t>ジギョウ</t>
    </rPh>
    <rPh sb="122" eb="124">
      <t>キボ</t>
    </rPh>
    <rPh sb="129" eb="131">
      <t>クリイレ</t>
    </rPh>
    <rPh sb="131" eb="132">
      <t>キン</t>
    </rPh>
    <rPh sb="136" eb="138">
      <t>シュウエキ</t>
    </rPh>
    <rPh sb="139" eb="140">
      <t>サ</t>
    </rPh>
    <rPh sb="143" eb="144">
      <t>タメ</t>
    </rPh>
    <rPh sb="145" eb="147">
      <t>ゼンネン</t>
    </rPh>
    <rPh sb="148" eb="149">
      <t>クラ</t>
    </rPh>
    <rPh sb="150" eb="152">
      <t>ジョウショウ</t>
    </rPh>
    <rPh sb="246" eb="249">
      <t>クイキナイ</t>
    </rPh>
    <rPh sb="252" eb="254">
      <t>ゲンショウ</t>
    </rPh>
    <rPh sb="255" eb="256">
      <t>ミ</t>
    </rPh>
    <rPh sb="261" eb="263">
      <t>ショリ</t>
    </rPh>
    <rPh sb="263" eb="265">
      <t>スイリョウ</t>
    </rPh>
    <rPh sb="266" eb="267">
      <t>ゲン</t>
    </rPh>
    <rPh sb="267" eb="268">
      <t>トウ</t>
    </rPh>
    <rPh sb="304" eb="306">
      <t>ケイエイ</t>
    </rPh>
    <rPh sb="307" eb="310">
      <t>ケンゼンセイ</t>
    </rPh>
    <rPh sb="311" eb="314">
      <t>コウリツセイ</t>
    </rPh>
    <rPh sb="320" eb="323">
      <t>シュウエキテキ</t>
    </rPh>
    <rPh sb="323" eb="325">
      <t>シュウシ</t>
    </rPh>
    <rPh sb="325" eb="327">
      <t>ヒリツ</t>
    </rPh>
    <rPh sb="327" eb="328">
      <t>オヨ</t>
    </rPh>
    <rPh sb="329" eb="331">
      <t>ケイヒ</t>
    </rPh>
    <rPh sb="331" eb="333">
      <t>カイシュウ</t>
    </rPh>
    <rPh sb="333" eb="334">
      <t>リツ</t>
    </rPh>
    <rPh sb="343" eb="345">
      <t>シタマワ</t>
    </rPh>
    <rPh sb="350" eb="352">
      <t>キギョウ</t>
    </rPh>
    <rPh sb="352" eb="353">
      <t>サイ</t>
    </rPh>
    <rPh sb="353" eb="355">
      <t>ショウカン</t>
    </rPh>
    <rPh sb="358" eb="359">
      <t>タメ</t>
    </rPh>
    <rPh sb="385" eb="386">
      <t>キビ</t>
    </rPh>
    <rPh sb="388" eb="390">
      <t>ケイエイ</t>
    </rPh>
    <rPh sb="390" eb="39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</si>
</sst>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28-4AEA-907B-04C5C4DC2F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4728-4AEA-907B-04C5C4DC2F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65.97</c:v>
                </c:pt>
                <c:pt idx="1">
                  <c:v>65.55</c:v>
                </c:pt>
                <c:pt idx="2">
                  <c:v>65.55</c:v>
                </c:pt>
                <c:pt idx="3">
                  <c:v>66.39</c:v>
                </c:pt>
                <c:pt idx="4">
                  <c:v>65.13</c:v>
                </c:pt>
              </c:numCache>
            </c:numRef>
          </c:val>
          <c:extLst>
            <c:ext xmlns:c16="http://schemas.microsoft.com/office/drawing/2014/chart" uri="{C3380CC4-5D6E-409C-BE32-E72D297353CC}">
              <c16:uniqueId val="{00000000-5502-40E6-85E9-2621918A84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5502-40E6-85E9-2621918A84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95.56</c:v>
                </c:pt>
                <c:pt idx="1">
                  <c:v>96.07</c:v>
                </c:pt>
                <c:pt idx="2">
                  <c:v>96.72</c:v>
                </c:pt>
                <c:pt idx="3">
                  <c:v>96.95</c:v>
                </c:pt>
                <c:pt idx="4">
                  <c:v>97.5</c:v>
                </c:pt>
              </c:numCache>
            </c:numRef>
          </c:val>
          <c:extLst>
            <c:ext xmlns:c16="http://schemas.microsoft.com/office/drawing/2014/chart" uri="{C3380CC4-5D6E-409C-BE32-E72D297353CC}">
              <c16:uniqueId val="{00000000-0CDE-4AFA-89CD-77AA918555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0CDE-4AFA-89CD-77AA918555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97.35</c:v>
                </c:pt>
                <c:pt idx="1">
                  <c:v>97.27</c:v>
                </c:pt>
                <c:pt idx="2">
                  <c:v>97.27</c:v>
                </c:pt>
                <c:pt idx="3">
                  <c:v>96.93</c:v>
                </c:pt>
                <c:pt idx="4">
                  <c:v>94.07</c:v>
                </c:pt>
              </c:numCache>
            </c:numRef>
          </c:val>
          <c:extLst>
            <c:ext xmlns:c16="http://schemas.microsoft.com/office/drawing/2014/chart" uri="{C3380CC4-5D6E-409C-BE32-E72D297353CC}">
              <c16:uniqueId val="{00000000-8907-4D86-B781-BCC559E43E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7-4D86-B781-BCC559E43E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8-4D27-9CCA-EB0D0F16E9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8-4D27-9CCA-EB0D0F16E9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A-45DC-A60C-1F3F40DB79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A-45DC-A60C-1F3F40DB79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A-463B-8BAA-EC2F56CF1D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A-463B-8BAA-EC2F56CF1D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0-41E4-A703-33AA7A8E4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0-41E4-A703-33AA7A8E4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245.89</c:v>
                </c:pt>
                <c:pt idx="1">
                  <c:v>218.69</c:v>
                </c:pt>
                <c:pt idx="2">
                  <c:v>410.63</c:v>
                </c:pt>
                <c:pt idx="3">
                  <c:v>367.03</c:v>
                </c:pt>
                <c:pt idx="4">
                  <c:v>806.71</c:v>
                </c:pt>
              </c:numCache>
            </c:numRef>
          </c:val>
          <c:extLst>
            <c:ext xmlns:c16="http://schemas.microsoft.com/office/drawing/2014/chart" uri="{C3380CC4-5D6E-409C-BE32-E72D297353CC}">
              <c16:uniqueId val="{00000000-27C1-4B75-8D11-517FFE4521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27C1-4B75-8D11-517FFE4521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47.72</c:v>
                </c:pt>
                <c:pt idx="1">
                  <c:v>47.67</c:v>
                </c:pt>
                <c:pt idx="2">
                  <c:v>47.06</c:v>
                </c:pt>
                <c:pt idx="3">
                  <c:v>47.94</c:v>
                </c:pt>
                <c:pt idx="4">
                  <c:v>88.08</c:v>
                </c:pt>
              </c:numCache>
            </c:numRef>
          </c:val>
          <c:extLst>
            <c:ext xmlns:c16="http://schemas.microsoft.com/office/drawing/2014/chart" uri="{C3380CC4-5D6E-409C-BE32-E72D297353CC}">
              <c16:uniqueId val="{00000000-D777-407B-97AC-35BF2B6407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D777-407B-97AC-35BF2B6407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303.70999999999998</c:v>
                </c:pt>
                <c:pt idx="1">
                  <c:v>313.63</c:v>
                </c:pt>
                <c:pt idx="2">
                  <c:v>319.01</c:v>
                </c:pt>
                <c:pt idx="3">
                  <c:v>306.37</c:v>
                </c:pt>
                <c:pt idx="4">
                  <c:v>165.36</c:v>
                </c:pt>
              </c:numCache>
            </c:numRef>
          </c:val>
          <c:extLst>
            <c:ext xmlns:c16="http://schemas.microsoft.com/office/drawing/2014/chart" uri="{C3380CC4-5D6E-409C-BE32-E72D297353CC}">
              <c16:uniqueId val="{00000000-E81A-4002-971D-CB1FC737F0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E81A-4002-971D-CB1FC737F0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2" zoomScale="130" zoomScaleNormal="13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紀美野町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9158</v>
      </c>
      <c r="AM8" s="49"/>
      <c r="AN8" s="49"/>
      <c r="AO8" s="49"/>
      <c r="AP8" s="49"/>
      <c r="AQ8" s="49"/>
      <c r="AR8" s="49"/>
      <c r="AS8" s="49"/>
      <c r="AT8" s="44">
        <f>データ!T6</f>
        <v>128.34</v>
      </c>
      <c r="AU8" s="44"/>
      <c r="AV8" s="44"/>
      <c r="AW8" s="44"/>
      <c r="AX8" s="44"/>
      <c r="AY8" s="44"/>
      <c r="AZ8" s="44"/>
      <c r="BA8" s="44"/>
      <c r="BB8" s="44">
        <f>データ!U6</f>
        <v>71.36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v>
      </c>
      <c r="Q10" s="44"/>
      <c r="R10" s="44"/>
      <c r="S10" s="44"/>
      <c r="T10" s="44"/>
      <c r="U10" s="44"/>
      <c r="V10" s="44"/>
      <c r="W10" s="44">
        <f>データ!Q6</f>
        <v>100</v>
      </c>
      <c r="X10" s="44"/>
      <c r="Y10" s="44"/>
      <c r="Z10" s="44"/>
      <c r="AA10" s="44"/>
      <c r="AB10" s="44"/>
      <c r="AC10" s="44"/>
      <c r="AD10" s="49">
        <f>データ!R6</f>
        <v>3880</v>
      </c>
      <c r="AE10" s="49"/>
      <c r="AF10" s="49"/>
      <c r="AG10" s="49"/>
      <c r="AH10" s="49"/>
      <c r="AI10" s="49"/>
      <c r="AJ10" s="49"/>
      <c r="AK10" s="2"/>
      <c r="AL10" s="49">
        <f>データ!V6</f>
        <v>519</v>
      </c>
      <c r="AM10" s="49"/>
      <c r="AN10" s="49"/>
      <c r="AO10" s="49"/>
      <c r="AP10" s="49"/>
      <c r="AQ10" s="49"/>
      <c r="AR10" s="49"/>
      <c r="AS10" s="49"/>
      <c r="AT10" s="44">
        <f>データ!W6</f>
        <v>0.15</v>
      </c>
      <c r="AU10" s="44"/>
      <c r="AV10" s="44"/>
      <c r="AW10" s="44"/>
      <c r="AX10" s="44"/>
      <c r="AY10" s="44"/>
      <c r="AZ10" s="44"/>
      <c r="BA10" s="44"/>
      <c r="BB10" s="44">
        <f>データ!X6</f>
        <v>3460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122</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G3JWC0rHWht4pYcxTZuRj5umfbsY9k3rnB/Uq8PcrT9wEhfBE6N3uLXd7g0etphuHtBlX1W9J2C+9ct3CCWfA==" saltValue="6cAZBLVOECrESsXYLuEF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8" t="s">
        <v>65</v>
      </c>
      <c r="I3" s="89"/>
      <c r="J3" s="89"/>
      <c r="K3" s="89"/>
      <c r="L3" s="89"/>
      <c r="M3" s="89"/>
      <c r="N3" s="89"/>
      <c r="O3" s="89"/>
      <c r="P3" s="89"/>
      <c r="Q3" s="89"/>
      <c r="R3" s="89"/>
      <c r="S3" s="89"/>
      <c r="T3" s="89"/>
      <c r="U3" s="89"/>
      <c r="V3" s="89"/>
      <c r="W3" s="89"/>
      <c r="X3" s="90"/>
      <c r="Y3" s="94" t="s">
        <v>66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68</v>
      </c>
      <c r="B4" s="29"/>
      <c r="C4" s="29"/>
      <c r="D4" s="29"/>
      <c r="E4" s="29"/>
      <c r="F4" s="29"/>
      <c r="G4" s="29"/>
      <c r="H4" s="91"/>
      <c r="I4" s="92"/>
      <c r="J4" s="92"/>
      <c r="K4" s="92"/>
      <c r="L4" s="92"/>
      <c r="M4" s="92"/>
      <c r="N4" s="92"/>
      <c r="O4" s="92"/>
      <c r="P4" s="92"/>
      <c r="Q4" s="92"/>
      <c r="R4" s="92"/>
      <c r="S4" s="92"/>
      <c r="T4" s="92"/>
      <c r="U4" s="92"/>
      <c r="V4" s="92"/>
      <c r="W4" s="92"/>
      <c r="X4" s="93"/>
      <c r="Y4" s="87" t="s">
        <v>69</v>
      </c>
      <c r="Z4" s="87"/>
      <c r="AA4" s="87"/>
      <c r="AB4" s="87"/>
      <c r="AC4" s="87"/>
      <c r="AD4" s="87"/>
      <c r="AE4" s="87"/>
      <c r="AF4" s="87"/>
      <c r="AG4" s="87"/>
      <c r="AH4" s="87"/>
      <c r="AI4" s="87"/>
      <c r="AJ4" s="87" t="s">
        <v>70</v>
      </c>
      <c r="AK4" s="87"/>
      <c r="AL4" s="87"/>
      <c r="AM4" s="87"/>
      <c r="AN4" s="87"/>
      <c r="AO4" s="87"/>
      <c r="AP4" s="87"/>
      <c r="AQ4" s="87"/>
      <c r="AR4" s="87"/>
      <c r="AS4" s="87"/>
      <c r="AT4" s="87"/>
      <c r="AU4" s="87" t="s">
        <v>71</v>
      </c>
      <c r="AV4" s="87"/>
      <c r="AW4" s="87"/>
      <c r="AX4" s="87"/>
      <c r="AY4" s="87"/>
      <c r="AZ4" s="87"/>
      <c r="BA4" s="87"/>
      <c r="BB4" s="87"/>
      <c r="BC4" s="87"/>
      <c r="BD4" s="87"/>
      <c r="BE4" s="87"/>
      <c r="BF4" s="87" t="s">
        <v>72</v>
      </c>
      <c r="BG4" s="87"/>
      <c r="BH4" s="87"/>
      <c r="BI4" s="87"/>
      <c r="BJ4" s="87"/>
      <c r="BK4" s="87"/>
      <c r="BL4" s="87"/>
      <c r="BM4" s="87"/>
      <c r="BN4" s="87"/>
      <c r="BO4" s="87"/>
      <c r="BP4" s="87"/>
      <c r="BQ4" s="87" t="s">
        <v>73</v>
      </c>
      <c r="BR4" s="87"/>
      <c r="BS4" s="87"/>
      <c r="BT4" s="87"/>
      <c r="BU4" s="87"/>
      <c r="BV4" s="87"/>
      <c r="BW4" s="87"/>
      <c r="BX4" s="87"/>
      <c r="BY4" s="87"/>
      <c r="BZ4" s="87"/>
      <c r="CA4" s="87"/>
      <c r="CB4" s="87" t="s">
        <v>74</v>
      </c>
      <c r="CC4" s="87"/>
      <c r="CD4" s="87"/>
      <c r="CE4" s="87"/>
      <c r="CF4" s="87"/>
      <c r="CG4" s="87"/>
      <c r="CH4" s="87"/>
      <c r="CI4" s="87"/>
      <c r="CJ4" s="87"/>
      <c r="CK4" s="87"/>
      <c r="CL4" s="87"/>
      <c r="CM4" s="87" t="s">
        <v>75</v>
      </c>
      <c r="CN4" s="87"/>
      <c r="CO4" s="87"/>
      <c r="CP4" s="87"/>
      <c r="CQ4" s="87"/>
      <c r="CR4" s="87"/>
      <c r="CS4" s="87"/>
      <c r="CT4" s="87"/>
      <c r="CU4" s="87"/>
      <c r="CV4" s="87"/>
      <c r="CW4" s="87"/>
      <c r="CX4" s="87" t="s">
        <v>76</v>
      </c>
      <c r="CY4" s="87"/>
      <c r="CZ4" s="87"/>
      <c r="DA4" s="87"/>
      <c r="DB4" s="87"/>
      <c r="DC4" s="87"/>
      <c r="DD4" s="87"/>
      <c r="DE4" s="87"/>
      <c r="DF4" s="87"/>
      <c r="DG4" s="87"/>
      <c r="DH4" s="87"/>
      <c r="DI4" s="87" t="s">
        <v>77</v>
      </c>
      <c r="DJ4" s="87"/>
      <c r="DK4" s="87"/>
      <c r="DL4" s="87"/>
      <c r="DM4" s="87"/>
      <c r="DN4" s="87"/>
      <c r="DO4" s="87"/>
      <c r="DP4" s="87"/>
      <c r="DQ4" s="87"/>
      <c r="DR4" s="87"/>
      <c r="DS4" s="87"/>
      <c r="DT4" s="87" t="s">
        <v>78</v>
      </c>
      <c r="DU4" s="87"/>
      <c r="DV4" s="87"/>
      <c r="DW4" s="87"/>
      <c r="DX4" s="87"/>
      <c r="DY4" s="87"/>
      <c r="DZ4" s="87"/>
      <c r="EA4" s="87"/>
      <c r="EB4" s="87"/>
      <c r="EC4" s="87"/>
      <c r="ED4" s="87"/>
      <c r="EE4" s="87" t="s">
        <v>79</v>
      </c>
      <c r="EF4" s="87"/>
      <c r="EG4" s="87"/>
      <c r="EH4" s="87"/>
      <c r="EI4" s="87"/>
      <c r="EJ4" s="87"/>
      <c r="EK4" s="87"/>
      <c r="EL4" s="87"/>
      <c r="EM4" s="87"/>
      <c r="EN4" s="87"/>
      <c r="EO4" s="87"/>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303046</v>
      </c>
      <c r="D6" s="32">
        <f t="shared" si="3"/>
        <v>47</v>
      </c>
      <c r="E6" s="32">
        <f t="shared" si="3"/>
        <v>17</v>
      </c>
      <c r="F6" s="32">
        <f t="shared" si="3"/>
        <v>5</v>
      </c>
      <c r="G6" s="32">
        <f t="shared" si="3"/>
        <v>0</v>
      </c>
      <c r="H6" s="32" t="str">
        <f t="shared" si="3"/>
        <v>和歌山県　紀美野町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5.7</v>
      </c>
      <c r="Q6" s="33">
        <f t="shared" si="3"/>
        <v>100</v>
      </c>
      <c r="R6" s="33">
        <f t="shared" si="3"/>
        <v>3880</v>
      </c>
      <c r="S6" s="33">
        <f t="shared" si="3"/>
        <v>9158</v>
      </c>
      <c r="T6" s="33">
        <f t="shared" si="3"/>
        <v>128.34</v>
      </c>
      <c r="U6" s="33">
        <f t="shared" si="3"/>
        <v>71.36</v>
      </c>
      <c r="V6" s="33">
        <f t="shared" si="3"/>
        <v>519</v>
      </c>
      <c r="W6" s="33">
        <f t="shared" si="3"/>
        <v>0.15</v>
      </c>
      <c r="X6" s="33">
        <f t="shared" si="3"/>
        <v>3460</v>
      </c>
      <c r="Y6" s="34">
        <f>IF(Y7="",NA(),Y7)</f>
        <v>97.35</v>
      </c>
      <c r="Z6" s="34">
        <f t="shared" ref="Z6:AH6" si="4">IF(Z7="",NA(),Z7)</f>
        <v>97.27</v>
      </c>
      <c r="AA6" s="34">
        <f t="shared" si="4"/>
        <v>97.27</v>
      </c>
      <c r="AB6" s="34">
        <f t="shared" si="4"/>
        <v>96.93</v>
      </c>
      <c r="AC6" s="34">
        <f t="shared" si="4"/>
        <v>94.07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245.89</v>
      </c>
      <c r="BG6" s="34">
        <f t="shared" ref="BG6:BO6" si="7">IF(BG7="",NA(),BG7)</f>
        <v>218.69</v>
      </c>
      <c r="BH6" s="34">
        <f t="shared" si="7"/>
        <v>410.63</v>
      </c>
      <c r="BI6" s="34">
        <f t="shared" si="7"/>
        <v>367.03</v>
      </c>
      <c r="BJ6" s="34">
        <f t="shared" si="7"/>
        <v>806.71</v>
      </c>
      <c r="BK6" s="34">
        <f t="shared" si="7"/>
        <v>1126.77</v>
      </c>
      <c r="BL6" s="34">
        <f t="shared" si="7"/>
        <v>1044.8</v>
      </c>
      <c r="BM6" s="34">
        <f t="shared" si="7"/>
        <v>1081.8</v>
      </c>
      <c r="BN6" s="34">
        <f t="shared" si="7"/>
        <v>974.93</v>
      </c>
      <c r="BO6" s="34">
        <f t="shared" si="7"/>
        <v>855.8</v>
      </c>
      <c r="BP6" s="33" t="str">
        <f>IF(BP7="","",IF(BP7="-","【-】","【"&amp;SUBSTITUTE(TEXT(BP7,"#,##0.00"),"-","△")&amp;"】"))</f>
        <v>【814.89】</v>
      </c>
      <c r="BQ6" s="34">
        <f>IF(BQ7="",NA(),BQ7)</f>
        <v>47.72</v>
      </c>
      <c r="BR6" s="34">
        <f t="shared" ref="BR6:BZ6" si="8">IF(BR7="",NA(),BR7)</f>
        <v>47.67</v>
      </c>
      <c r="BS6" s="34">
        <f t="shared" si="8"/>
        <v>47.06</v>
      </c>
      <c r="BT6" s="34">
        <f t="shared" si="8"/>
        <v>47.94</v>
      </c>
      <c r="BU6" s="34">
        <f t="shared" si="8"/>
        <v>88.08</v>
      </c>
      <c r="BV6" s="34">
        <f t="shared" si="8"/>
        <v>50.9</v>
      </c>
      <c r="BW6" s="34">
        <f t="shared" si="8"/>
        <v>50.82</v>
      </c>
      <c r="BX6" s="34">
        <f t="shared" si="8"/>
        <v>52.19</v>
      </c>
      <c r="BY6" s="34">
        <f t="shared" si="8"/>
        <v>55.32</v>
      </c>
      <c r="BZ6" s="34">
        <f t="shared" si="8"/>
        <v>59.8</v>
      </c>
      <c r="CA6" s="33" t="str">
        <f>IF(CA7="","",IF(CA7="-","【-】","【"&amp;SUBSTITUTE(TEXT(CA7,"#,##0.00"),"-","△")&amp;"】"))</f>
        <v>【60.64】</v>
      </c>
      <c r="CB6" s="34">
        <f>IF(CB7="",NA(),CB7)</f>
        <v>303.70999999999998</v>
      </c>
      <c r="CC6" s="34">
        <f t="shared" ref="CC6:CK6" si="9">IF(CC7="",NA(),CC7)</f>
        <v>313.63</v>
      </c>
      <c r="CD6" s="34">
        <f t="shared" si="9"/>
        <v>319.01</v>
      </c>
      <c r="CE6" s="34">
        <f t="shared" si="9"/>
        <v>306.37</v>
      </c>
      <c r="CF6" s="34">
        <f t="shared" si="9"/>
        <v>165.36</v>
      </c>
      <c r="CG6" s="34">
        <f t="shared" si="9"/>
        <v>293.27</v>
      </c>
      <c r="CH6" s="34">
        <f t="shared" si="9"/>
        <v>300.52</v>
      </c>
      <c r="CI6" s="34">
        <f t="shared" si="9"/>
        <v>296.14</v>
      </c>
      <c r="CJ6" s="34">
        <f t="shared" si="9"/>
        <v>283.17</v>
      </c>
      <c r="CK6" s="34">
        <f t="shared" si="9"/>
        <v>263.76</v>
      </c>
      <c r="CL6" s="33" t="str">
        <f>IF(CL7="","",IF(CL7="-","【-】","【"&amp;SUBSTITUTE(TEXT(CL7,"#,##0.00"),"-","△")&amp;"】"))</f>
        <v>【255.52】</v>
      </c>
      <c r="CM6" s="34">
        <f>IF(CM7="",NA(),CM7)</f>
        <v>65.97</v>
      </c>
      <c r="CN6" s="34">
        <f t="shared" ref="CN6:CV6" si="10">IF(CN7="",NA(),CN7)</f>
        <v>65.55</v>
      </c>
      <c r="CO6" s="34">
        <f t="shared" si="10"/>
        <v>65.55</v>
      </c>
      <c r="CP6" s="34">
        <f t="shared" si="10"/>
        <v>66.39</v>
      </c>
      <c r="CQ6" s="34">
        <f t="shared" si="10"/>
        <v>65.13</v>
      </c>
      <c r="CR6" s="34">
        <f t="shared" si="10"/>
        <v>53.78</v>
      </c>
      <c r="CS6" s="34">
        <f t="shared" si="10"/>
        <v>53.24</v>
      </c>
      <c r="CT6" s="34">
        <f t="shared" si="10"/>
        <v>52.31</v>
      </c>
      <c r="CU6" s="34">
        <f t="shared" si="10"/>
        <v>60.65</v>
      </c>
      <c r="CV6" s="34">
        <f t="shared" si="10"/>
        <v>51.75</v>
      </c>
      <c r="CW6" s="33" t="str">
        <f>IF(CW7="","",IF(CW7="-","【-】","【"&amp;SUBSTITUTE(TEXT(CW7,"#,##0.00"),"-","△")&amp;"】"))</f>
        <v>【52.49】</v>
      </c>
      <c r="CX6" s="34">
        <f>IF(CX7="",NA(),CX7)</f>
        <v>95.56</v>
      </c>
      <c r="CY6" s="34">
        <f t="shared" ref="CY6:DG6" si="11">IF(CY7="",NA(),CY7)</f>
        <v>96.07</v>
      </c>
      <c r="CZ6" s="34">
        <f t="shared" si="11"/>
        <v>96.72</v>
      </c>
      <c r="DA6" s="34">
        <f t="shared" si="11"/>
        <v>96.95</v>
      </c>
      <c r="DB6" s="34">
        <f t="shared" si="11"/>
        <v>97.5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303046</v>
      </c>
      <c r="D7" s="36">
        <v>47</v>
      </c>
      <c r="E7" s="36">
        <v>17</v>
      </c>
      <c r="F7" s="36">
        <v>5</v>
      </c>
      <c r="G7" s="36">
        <v>0</v>
      </c>
      <c r="H7" s="36" t="s">
        <v>109</v>
      </c>
      <c r="I7" s="36" t="s">
        <v>110</v>
      </c>
      <c r="J7" s="36" t="s">
        <v>111</v>
      </c>
      <c r="K7" s="36" t="s">
        <v>112</v>
      </c>
      <c r="L7" s="36" t="s">
        <v>113</v>
      </c>
      <c r="M7" s="36" t="s">
        <v>114</v>
      </c>
      <c r="N7" s="37" t="s">
        <v>115</v>
      </c>
      <c r="O7" s="37" t="s">
        <v>116</v>
      </c>
      <c r="P7" s="37">
        <v>5.7</v>
      </c>
      <c r="Q7" s="37">
        <v>100</v>
      </c>
      <c r="R7" s="37">
        <v>3880</v>
      </c>
      <c r="S7" s="37">
        <v>9158</v>
      </c>
      <c r="T7" s="37">
        <v>128.34</v>
      </c>
      <c r="U7" s="37">
        <v>71.36</v>
      </c>
      <c r="V7" s="37">
        <v>519</v>
      </c>
      <c r="W7" s="37">
        <v>0.15</v>
      </c>
      <c r="X7" s="37">
        <v>3460</v>
      </c>
      <c r="Y7" s="37">
        <v>97.35</v>
      </c>
      <c r="Z7" s="37">
        <v>97.27</v>
      </c>
      <c r="AA7" s="37">
        <v>97.27</v>
      </c>
      <c r="AB7" s="37">
        <v>96.93</v>
      </c>
      <c r="AC7" s="37">
        <v>94.07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245.89</v>
      </c>
      <c r="BG7" s="37">
        <v>218.69</v>
      </c>
      <c r="BH7" s="37">
        <v>410.63</v>
      </c>
      <c r="BI7" s="37">
        <v>367.03</v>
      </c>
      <c r="BJ7" s="37">
        <v>806.71</v>
      </c>
      <c r="BK7" s="37">
        <v>1126.77</v>
      </c>
      <c r="BL7" s="37">
        <v>1044.8</v>
      </c>
      <c r="BM7" s="37">
        <v>1081.8</v>
      </c>
      <c r="BN7" s="37">
        <v>974.93</v>
      </c>
      <c r="BO7" s="37">
        <v>855.8</v>
      </c>
      <c r="BP7" s="37">
        <v>814.89</v>
      </c>
      <c r="BQ7" s="37">
        <v>47.72</v>
      </c>
      <c r="BR7" s="37">
        <v>47.67</v>
      </c>
      <c r="BS7" s="37">
        <v>47.06</v>
      </c>
      <c r="BT7" s="37">
        <v>47.94</v>
      </c>
      <c r="BU7" s="37">
        <v>88.08</v>
      </c>
      <c r="BV7" s="37">
        <v>50.9</v>
      </c>
      <c r="BW7" s="37">
        <v>50.82</v>
      </c>
      <c r="BX7" s="37">
        <v>52.19</v>
      </c>
      <c r="BY7" s="37">
        <v>55.32</v>
      </c>
      <c r="BZ7" s="37">
        <v>59.8</v>
      </c>
      <c r="CA7" s="37">
        <v>60.64</v>
      </c>
      <c r="CB7" s="37">
        <v>303.70999999999998</v>
      </c>
      <c r="CC7" s="37">
        <v>313.63</v>
      </c>
      <c r="CD7" s="37">
        <v>319.01</v>
      </c>
      <c r="CE7" s="37">
        <v>306.37</v>
      </c>
      <c r="CF7" s="37">
        <v>165.36</v>
      </c>
      <c r="CG7" s="37">
        <v>293.27</v>
      </c>
      <c r="CH7" s="37">
        <v>300.52</v>
      </c>
      <c r="CI7" s="37">
        <v>296.14</v>
      </c>
      <c r="CJ7" s="37">
        <v>283.17</v>
      </c>
      <c r="CK7" s="37">
        <v>263.76</v>
      </c>
      <c r="CL7" s="37">
        <v>255.52</v>
      </c>
      <c r="CM7" s="37">
        <v>65.97</v>
      </c>
      <c r="CN7" s="37">
        <v>65.55</v>
      </c>
      <c r="CO7" s="37">
        <v>65.55</v>
      </c>
      <c r="CP7" s="37">
        <v>66.39</v>
      </c>
      <c r="CQ7" s="37">
        <v>65.13</v>
      </c>
      <c r="CR7" s="37">
        <v>53.78</v>
      </c>
      <c r="CS7" s="37">
        <v>53.24</v>
      </c>
      <c r="CT7" s="37">
        <v>52.31</v>
      </c>
      <c r="CU7" s="37">
        <v>60.65</v>
      </c>
      <c r="CV7" s="37">
        <v>51.75</v>
      </c>
      <c r="CW7" s="37">
        <v>52.49</v>
      </c>
      <c r="CX7" s="37">
        <v>95.56</v>
      </c>
      <c r="CY7" s="37">
        <v>96.07</v>
      </c>
      <c r="CZ7" s="37">
        <v>96.72</v>
      </c>
      <c r="DA7" s="37">
        <v>96.95</v>
      </c>
      <c r="DB7" s="37">
        <v>97.5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2019-02-22T04:12:18Z</cp:lastPrinted>
  <dcterms:created xsi:type="dcterms:W3CDTF">2018-12-03T09:27:14Z</dcterms:created>
  <dcterms:modified xsi:type="dcterms:W3CDTF">2019-02-22T05:24:50Z</dcterms:modified>
  <cp:category/>
</cp:coreProperties>
</file>