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qBja91uwIt/aeEOJZqTY52WS8xIWZnc8/LKqIh6J671QAGXV6HO0faz8YuKktiUcBbuhl1ELD03rzMUd1EIhlg==" workbookSaltValue="qA3HYXvGHONK/pvj3zMzHQ==" workbookSpinCount="100000" lockStructure="1"/>
  <bookViews>
    <workbookView xWindow="0" yWindow="15" windowWidth="15360" windowHeight="7620"/>
  </bookViews>
  <sheets>
    <sheet name="法非適用_下水道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W10" i="4" s="1"/>
  <c r="P6" i="5"/>
  <c r="P10" i="4" s="1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E86" i="4"/>
  <c r="AT10" i="4"/>
  <c r="AL10" i="4"/>
  <c r="AD10" i="4"/>
  <c r="I10" i="4"/>
  <c r="B10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<sst xmlns="http://schemas.openxmlformats.org/spreadsheetml/2006/main" count="240" uniqueCount="126">
  <si>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</si>
  <si>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</si>
  <si>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</si>
  <si>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</si>
  <si>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</si>
  <si>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</si>
  <si>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</si>
  <si>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</si>
  <si>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</si>
  <si>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</si>
  <si>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</si>
  <si>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</si>
  <si>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</si>
  <si>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</si>
  <si>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</si>
  <si>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</si>
  <si>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</si>
  <si>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</si>
  <si>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</si>
  <si>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</si>
  <si>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</si>
  <si>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</si>
  <si>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</si>
  <si>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</si>
  <si>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</si>
  <si>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</si>
  <si>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</si>
  <si>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</si>
  <si>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</si>
  <si>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</si>
  <si>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</si>
  <si>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</si>
  <si>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</si>
  <si>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</si>
  <si>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</si>
  <si>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</si>
  <si>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</si>
  <si>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</si>
  <si>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</si>
  <si>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</si>
  <si>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</si>
  <si>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</si>
  <si>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</si>
  <si>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</si>
  <si>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</si>
  <si>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</si>
  <si>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</si>
  <si>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</si>
  <si>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</si>
  <si>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</si>
  <si>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</si>
  <si>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</si>
  <si>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</si>
  <si>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</si>
  <si>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</si>
  <si>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</si>
  <si>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</si>
  <si>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</si>
  <si>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</si>
  <si>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</si>
  <si>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</si>
  <si>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</si>
  <si>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</si>
  <si>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</si>
  <si>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</si>
  <si>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</si>
  <si>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</si>
  <si>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</si>
  <si>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</si>
  <si>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</si>
  <si>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</si>
  <si>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</si>
  <si>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</si>
  <si>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</si>
  <si>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</si>
  <si>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</si>
  <si>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</si>
  <si>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</si>
  <si>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</si>
  <si>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</si>
  <si>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</si>
  <si>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</si>
  <si>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</si>
  <si>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</si>
  <si>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</si>
  <si>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</si>
  <si>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</si>
  <si>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</si>
  <si>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</si>
  <si>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</si>
  <si>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</si>
  <si>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</si>
  <si>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</si>
  <si>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</si>
  <si>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</si>
  <si>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</si>
  <si>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</si>
  <si>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</si>
  <si>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</si>
  <si>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</si>
  <si>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</si>
  <si>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</si>
  <si>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</si>
  <si>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</si>
  <si>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</si>
  <si>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</si>
  <si>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</si>
  <si>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</si>
  <si>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</si>
  <si>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</si>
  <si>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和歌山県　御坊市</t>
  </si>
  <si>
    <t>法非適用</t>
  </si>
  <si>
    <t>下水道事業</t>
  </si>
  <si>
    <t>特定環境保全公共下水道</t>
  </si>
  <si>
    <t>D3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</si>
  <si>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</si>
  <si>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</si>
  <si>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</si>
  <si>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</si>
  <si>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</si>
  <si>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</si>
  <si>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</si>
  <si>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</si>
  <si>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公共下水道塩屋処理区において、現在管渠の整備工事中である。経営の健全性の指標のうち、企業債残高対事業規模比率については、地方債の借入により類似団体と比較して大きくなっている。また、効率性の指標のうち、施設利用率や水洗化率については、接続戸数が少なく、類似団体と比較して、大きく下回っている。</t>
    <rPh sb="1" eb="3">
      <t>コウキョウ</t>
    </rPh>
    <rPh sb="3" eb="6">
      <t>ゲスイドウ</t>
    </rPh>
    <rPh sb="101" eb="103">
      <t>シセツ</t>
    </rPh>
    <rPh sb="103" eb="106">
      <t>リヨウリツ</t>
    </rPh>
    <phoneticPr fontId="4"/>
  </si>
  <si>
    <t>　供用開始から年数が経過していないため、老朽化による管渠の更新は行っていない。今後、老朽化の状況を踏まえ、計画を立てて取り組んでいく必要がある。</t>
    <rPh sb="7" eb="9">
      <t>ネンスウ</t>
    </rPh>
    <rPh sb="10" eb="12">
      <t>ケイカ</t>
    </rPh>
    <phoneticPr fontId="4"/>
  </si>
  <si>
    <t>　経営改善について、今後も接続啓発に努め、接続率を上げ、経営の効率性の向上を目指すとともに、維持管理費用の削減や投資の効率化を踏まえた、計画的な管渠整備を行っていく必要がある。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</si>
</sst>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E85-46D5-8245-163501F292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126016"/>
        <c:axId val="176755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7.0000000000000007E-2</c:v>
                </c:pt>
                <c:pt idx="1">
                  <c:v>0.08</c:v>
                </c:pt>
                <c:pt idx="2">
                  <c:v>0.26</c:v>
                </c:pt>
                <c:pt idx="3">
                  <c:v>0.13</c:v>
                </c:pt>
                <c:pt idx="4">
                  <c:v>0.13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E85-46D5-8245-163501F292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126016"/>
        <c:axId val="176755456"/>
      </c:lineChart>
      <c:dateAx>
        <c:axId val="177126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6755456"/>
        <c:crosses val="autoZero"/>
        <c:auto val="1"/>
        <c:lblOffset val="100"/>
        <c:baseTimeUnit val="years"/>
      </c:dateAx>
      <c:valAx>
        <c:axId val="176755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7126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2.38</c:v>
                </c:pt>
                <c:pt idx="1">
                  <c:v>3.23</c:v>
                </c:pt>
                <c:pt idx="2">
                  <c:v>4.6900000000000004</c:v>
                </c:pt>
                <c:pt idx="3">
                  <c:v>5.38</c:v>
                </c:pt>
                <c:pt idx="4">
                  <c:v>6.69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2AF-44D4-B456-F41175181F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236032"/>
        <c:axId val="178246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36.200000000000003</c:v>
                </c:pt>
                <c:pt idx="1">
                  <c:v>34.74</c:v>
                </c:pt>
                <c:pt idx="2">
                  <c:v>36.65</c:v>
                </c:pt>
                <c:pt idx="3">
                  <c:v>37.72</c:v>
                </c:pt>
                <c:pt idx="4">
                  <c:v>37.08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2AF-44D4-B456-F41175181F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236032"/>
        <c:axId val="178246400"/>
      </c:lineChart>
      <c:dateAx>
        <c:axId val="178236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8246400"/>
        <c:crosses val="autoZero"/>
        <c:auto val="1"/>
        <c:lblOffset val="100"/>
        <c:baseTimeUnit val="years"/>
      </c:dateAx>
      <c:valAx>
        <c:axId val="178246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8236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23.4</c:v>
                </c:pt>
                <c:pt idx="1">
                  <c:v>23.13</c:v>
                </c:pt>
                <c:pt idx="2">
                  <c:v>27.01</c:v>
                </c:pt>
                <c:pt idx="3">
                  <c:v>25.94</c:v>
                </c:pt>
                <c:pt idx="4">
                  <c:v>28.15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374-42F9-9796-F240614550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277376"/>
        <c:axId val="178287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71.069999999999993</c:v>
                </c:pt>
                <c:pt idx="1">
                  <c:v>70.14</c:v>
                </c:pt>
                <c:pt idx="2">
                  <c:v>68.83</c:v>
                </c:pt>
                <c:pt idx="3">
                  <c:v>68.459999999999994</c:v>
                </c:pt>
                <c:pt idx="4">
                  <c:v>67.22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374-42F9-9796-F240614550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277376"/>
        <c:axId val="178287744"/>
      </c:lineChart>
      <c:dateAx>
        <c:axId val="178277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8287744"/>
        <c:crosses val="autoZero"/>
        <c:auto val="1"/>
        <c:lblOffset val="100"/>
        <c:baseTimeUnit val="years"/>
      </c:dateAx>
      <c:valAx>
        <c:axId val="178287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82773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78.38</c:v>
                </c:pt>
                <c:pt idx="1">
                  <c:v>65.89</c:v>
                </c:pt>
                <c:pt idx="2">
                  <c:v>57.26</c:v>
                </c:pt>
                <c:pt idx="3">
                  <c:v>48.79</c:v>
                </c:pt>
                <c:pt idx="4">
                  <c:v>94.68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E63-4A90-8B62-A24C8A14C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786432"/>
        <c:axId val="176792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E63-4A90-8B62-A24C8A14C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786432"/>
        <c:axId val="176792704"/>
      </c:lineChart>
      <c:dateAx>
        <c:axId val="176786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6792704"/>
        <c:crosses val="autoZero"/>
        <c:auto val="1"/>
        <c:lblOffset val="100"/>
        <c:baseTimeUnit val="years"/>
      </c:dateAx>
      <c:valAx>
        <c:axId val="176792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6786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EB7-46F0-A93A-BD8A5A992E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610112"/>
        <c:axId val="1776204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EB7-46F0-A93A-BD8A5A992E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610112"/>
        <c:axId val="177620480"/>
      </c:lineChart>
      <c:dateAx>
        <c:axId val="177610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7620480"/>
        <c:crosses val="autoZero"/>
        <c:auto val="1"/>
        <c:lblOffset val="100"/>
        <c:baseTimeUnit val="years"/>
      </c:dateAx>
      <c:valAx>
        <c:axId val="1776204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CB6-4160-AE41-437E358881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672192"/>
        <c:axId val="1776741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CB6-4160-AE41-437E358881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672192"/>
        <c:axId val="177674112"/>
      </c:lineChart>
      <c:dateAx>
        <c:axId val="177672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7674112"/>
        <c:crosses val="autoZero"/>
        <c:auto val="1"/>
        <c:lblOffset val="100"/>
        <c:baseTimeUnit val="years"/>
      </c:dateAx>
      <c:valAx>
        <c:axId val="1776741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7672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82A-4D36-96F4-DA2420FB9B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711744"/>
        <c:axId val="177713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82A-4D36-96F4-DA2420FB9B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711744"/>
        <c:axId val="177713920"/>
      </c:lineChart>
      <c:dateAx>
        <c:axId val="1777117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7713920"/>
        <c:crosses val="autoZero"/>
        <c:auto val="1"/>
        <c:lblOffset val="100"/>
        <c:baseTimeUnit val="years"/>
      </c:dateAx>
      <c:valAx>
        <c:axId val="177713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77117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F75-4591-9882-489D20EE6F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734784"/>
        <c:axId val="177736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F75-4591-9882-489D20EE6F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734784"/>
        <c:axId val="177736704"/>
      </c:lineChart>
      <c:dateAx>
        <c:axId val="1777347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7736704"/>
        <c:crosses val="autoZero"/>
        <c:auto val="1"/>
        <c:lblOffset val="100"/>
        <c:baseTimeUnit val="years"/>
      </c:dateAx>
      <c:valAx>
        <c:axId val="177736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77347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46607.14</c:v>
                </c:pt>
                <c:pt idx="1">
                  <c:v>32701.55</c:v>
                </c:pt>
                <c:pt idx="2">
                  <c:v>2205.88</c:v>
                </c:pt>
                <c:pt idx="3">
                  <c:v>3583.48</c:v>
                </c:pt>
                <c:pt idx="4">
                  <c:v>3596.23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D8-4262-9050-157190ABDD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772032"/>
        <c:axId val="177773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1554.05</c:v>
                </c:pt>
                <c:pt idx="1">
                  <c:v>1671.86</c:v>
                </c:pt>
                <c:pt idx="2">
                  <c:v>1673.47</c:v>
                </c:pt>
                <c:pt idx="3">
                  <c:v>1592.72</c:v>
                </c:pt>
                <c:pt idx="4">
                  <c:v>1223.96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5D8-4262-9050-157190ABDD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772032"/>
        <c:axId val="177773952"/>
      </c:lineChart>
      <c:dateAx>
        <c:axId val="177772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7773952"/>
        <c:crosses val="autoZero"/>
        <c:auto val="1"/>
        <c:lblOffset val="100"/>
        <c:baseTimeUnit val="years"/>
      </c:dateAx>
      <c:valAx>
        <c:axId val="177773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7772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6.66</c:v>
                </c:pt>
                <c:pt idx="1">
                  <c:v>8.0299999999999994</c:v>
                </c:pt>
                <c:pt idx="2">
                  <c:v>10.37</c:v>
                </c:pt>
                <c:pt idx="3">
                  <c:v>9.9700000000000006</c:v>
                </c:pt>
                <c:pt idx="4">
                  <c:v>59.49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F43-43E0-B2C5-B9D9A9BE97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157440"/>
        <c:axId val="178159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53.01</c:v>
                </c:pt>
                <c:pt idx="1">
                  <c:v>50.54</c:v>
                </c:pt>
                <c:pt idx="2">
                  <c:v>49.22</c:v>
                </c:pt>
                <c:pt idx="3">
                  <c:v>53.7</c:v>
                </c:pt>
                <c:pt idx="4">
                  <c:v>61.54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F43-43E0-B2C5-B9D9A9BE97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157440"/>
        <c:axId val="178159616"/>
      </c:lineChart>
      <c:dateAx>
        <c:axId val="178157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8159616"/>
        <c:crosses val="autoZero"/>
        <c:auto val="1"/>
        <c:lblOffset val="100"/>
        <c:baseTimeUnit val="years"/>
      </c:dateAx>
      <c:valAx>
        <c:axId val="178159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8157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2025.91</c:v>
                </c:pt>
                <c:pt idx="1">
                  <c:v>1724.96</c:v>
                </c:pt>
                <c:pt idx="2">
                  <c:v>1405.51</c:v>
                </c:pt>
                <c:pt idx="3">
                  <c:v>1473.74</c:v>
                </c:pt>
                <c:pt idx="4">
                  <c:v>245.42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E9-4D25-8719-56C6101F34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194688"/>
        <c:axId val="178200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299.39</c:v>
                </c:pt>
                <c:pt idx="1">
                  <c:v>320.36</c:v>
                </c:pt>
                <c:pt idx="2">
                  <c:v>332.02</c:v>
                </c:pt>
                <c:pt idx="3">
                  <c:v>300.35000000000002</c:v>
                </c:pt>
                <c:pt idx="4">
                  <c:v>267.86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9E9-4D25-8719-56C6101F34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194688"/>
        <c:axId val="178200960"/>
      </c:lineChart>
      <c:dateAx>
        <c:axId val="178194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8200960"/>
        <c:crosses val="autoZero"/>
        <c:auto val="1"/>
        <c:lblOffset val="100"/>
        <c:baseTimeUnit val="years"/>
      </c:dateAx>
      <c:valAx>
        <c:axId val="178200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8194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【1,225.44】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【82.67】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【42.66】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【215.23】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="90" zoomScaleNormal="9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9.75" customHeight="1" x14ac:dyDescent="0.15">
      <c r="A3" s="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78" ht="9.75" customHeight="1" x14ac:dyDescent="0.15">
      <c r="A4" s="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2" t="str">
        <f>データ!H6</f>
        <v>和歌山県　御坊市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3" t="s">
        <v>1</v>
      </c>
      <c r="C7" s="43"/>
      <c r="D7" s="43"/>
      <c r="E7" s="43"/>
      <c r="F7" s="43"/>
      <c r="G7" s="43"/>
      <c r="H7" s="43"/>
      <c r="I7" s="43" t="s">
        <v>2</v>
      </c>
      <c r="J7" s="43"/>
      <c r="K7" s="43"/>
      <c r="L7" s="43"/>
      <c r="M7" s="43"/>
      <c r="N7" s="43"/>
      <c r="O7" s="43"/>
      <c r="P7" s="43" t="s">
        <v>3</v>
      </c>
      <c r="Q7" s="43"/>
      <c r="R7" s="43"/>
      <c r="S7" s="43"/>
      <c r="T7" s="43"/>
      <c r="U7" s="43"/>
      <c r="V7" s="43"/>
      <c r="W7" s="43" t="s">
        <v>4</v>
      </c>
      <c r="X7" s="43"/>
      <c r="Y7" s="43"/>
      <c r="Z7" s="43"/>
      <c r="AA7" s="43"/>
      <c r="AB7" s="43"/>
      <c r="AC7" s="43"/>
      <c r="AD7" s="43" t="s">
        <v>5</v>
      </c>
      <c r="AE7" s="43"/>
      <c r="AF7" s="43"/>
      <c r="AG7" s="43"/>
      <c r="AH7" s="43"/>
      <c r="AI7" s="43"/>
      <c r="AJ7" s="43"/>
      <c r="AK7" s="3"/>
      <c r="AL7" s="43" t="s">
        <v>6</v>
      </c>
      <c r="AM7" s="43"/>
      <c r="AN7" s="43"/>
      <c r="AO7" s="43"/>
      <c r="AP7" s="43"/>
      <c r="AQ7" s="43"/>
      <c r="AR7" s="43"/>
      <c r="AS7" s="43"/>
      <c r="AT7" s="43" t="s">
        <v>7</v>
      </c>
      <c r="AU7" s="43"/>
      <c r="AV7" s="43"/>
      <c r="AW7" s="43"/>
      <c r="AX7" s="43"/>
      <c r="AY7" s="43"/>
      <c r="AZ7" s="43"/>
      <c r="BA7" s="43"/>
      <c r="BB7" s="43" t="s">
        <v>8</v>
      </c>
      <c r="BC7" s="43"/>
      <c r="BD7" s="43"/>
      <c r="BE7" s="43"/>
      <c r="BF7" s="43"/>
      <c r="BG7" s="43"/>
      <c r="BH7" s="43"/>
      <c r="BI7" s="43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7" t="str">
        <f>データ!I6</f>
        <v>法非適用</v>
      </c>
      <c r="C8" s="47"/>
      <c r="D8" s="47"/>
      <c r="E8" s="47"/>
      <c r="F8" s="47"/>
      <c r="G8" s="47"/>
      <c r="H8" s="47"/>
      <c r="I8" s="47" t="str">
        <f>データ!J6</f>
        <v>下水道事業</v>
      </c>
      <c r="J8" s="47"/>
      <c r="K8" s="47"/>
      <c r="L8" s="47"/>
      <c r="M8" s="47"/>
      <c r="N8" s="47"/>
      <c r="O8" s="47"/>
      <c r="P8" s="47" t="str">
        <f>データ!K6</f>
        <v>特定環境保全公共下水道</v>
      </c>
      <c r="Q8" s="47"/>
      <c r="R8" s="47"/>
      <c r="S8" s="47"/>
      <c r="T8" s="47"/>
      <c r="U8" s="47"/>
      <c r="V8" s="47"/>
      <c r="W8" s="47" t="str">
        <f>データ!L6</f>
        <v>D3</v>
      </c>
      <c r="X8" s="47"/>
      <c r="Y8" s="47"/>
      <c r="Z8" s="47"/>
      <c r="AA8" s="47"/>
      <c r="AB8" s="47"/>
      <c r="AC8" s="47"/>
      <c r="AD8" s="48" t="str">
        <f>データ!$M$6</f>
        <v>非設置</v>
      </c>
      <c r="AE8" s="48"/>
      <c r="AF8" s="48"/>
      <c r="AG8" s="48"/>
      <c r="AH8" s="48"/>
      <c r="AI8" s="48"/>
      <c r="AJ8" s="48"/>
      <c r="AK8" s="3"/>
      <c r="AL8" s="49">
        <f>データ!S6</f>
        <v>24005</v>
      </c>
      <c r="AM8" s="49"/>
      <c r="AN8" s="49"/>
      <c r="AO8" s="49"/>
      <c r="AP8" s="49"/>
      <c r="AQ8" s="49"/>
      <c r="AR8" s="49"/>
      <c r="AS8" s="49"/>
      <c r="AT8" s="44">
        <f>データ!T6</f>
        <v>43.91</v>
      </c>
      <c r="AU8" s="44"/>
      <c r="AV8" s="44"/>
      <c r="AW8" s="44"/>
      <c r="AX8" s="44"/>
      <c r="AY8" s="44"/>
      <c r="AZ8" s="44"/>
      <c r="BA8" s="44"/>
      <c r="BB8" s="44">
        <f>データ!U6</f>
        <v>546.69000000000005</v>
      </c>
      <c r="BC8" s="44"/>
      <c r="BD8" s="44"/>
      <c r="BE8" s="44"/>
      <c r="BF8" s="44"/>
      <c r="BG8" s="44"/>
      <c r="BH8" s="44"/>
      <c r="BI8" s="44"/>
      <c r="BJ8" s="3"/>
      <c r="BK8" s="3"/>
      <c r="BL8" s="45" t="s">
        <v>10</v>
      </c>
      <c r="BM8" s="46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3" t="s">
        <v>12</v>
      </c>
      <c r="C9" s="43"/>
      <c r="D9" s="43"/>
      <c r="E9" s="43"/>
      <c r="F9" s="43"/>
      <c r="G9" s="43"/>
      <c r="H9" s="43"/>
      <c r="I9" s="43" t="s">
        <v>13</v>
      </c>
      <c r="J9" s="43"/>
      <c r="K9" s="43"/>
      <c r="L9" s="43"/>
      <c r="M9" s="43"/>
      <c r="N9" s="43"/>
      <c r="O9" s="43"/>
      <c r="P9" s="43" t="s">
        <v>14</v>
      </c>
      <c r="Q9" s="43"/>
      <c r="R9" s="43"/>
      <c r="S9" s="43"/>
      <c r="T9" s="43"/>
      <c r="U9" s="43"/>
      <c r="V9" s="43"/>
      <c r="W9" s="43" t="s">
        <v>15</v>
      </c>
      <c r="X9" s="43"/>
      <c r="Y9" s="43"/>
      <c r="Z9" s="43"/>
      <c r="AA9" s="43"/>
      <c r="AB9" s="43"/>
      <c r="AC9" s="43"/>
      <c r="AD9" s="43" t="s">
        <v>16</v>
      </c>
      <c r="AE9" s="43"/>
      <c r="AF9" s="43"/>
      <c r="AG9" s="43"/>
      <c r="AH9" s="43"/>
      <c r="AI9" s="43"/>
      <c r="AJ9" s="43"/>
      <c r="AK9" s="3"/>
      <c r="AL9" s="43" t="s">
        <v>17</v>
      </c>
      <c r="AM9" s="43"/>
      <c r="AN9" s="43"/>
      <c r="AO9" s="43"/>
      <c r="AP9" s="43"/>
      <c r="AQ9" s="43"/>
      <c r="AR9" s="43"/>
      <c r="AS9" s="43"/>
      <c r="AT9" s="43" t="s">
        <v>18</v>
      </c>
      <c r="AU9" s="43"/>
      <c r="AV9" s="43"/>
      <c r="AW9" s="43"/>
      <c r="AX9" s="43"/>
      <c r="AY9" s="43"/>
      <c r="AZ9" s="43"/>
      <c r="BA9" s="43"/>
      <c r="BB9" s="43" t="s">
        <v>19</v>
      </c>
      <c r="BC9" s="43"/>
      <c r="BD9" s="43"/>
      <c r="BE9" s="43"/>
      <c r="BF9" s="43"/>
      <c r="BG9" s="43"/>
      <c r="BH9" s="43"/>
      <c r="BI9" s="43"/>
      <c r="BJ9" s="3"/>
      <c r="BK9" s="3"/>
      <c r="BL9" s="50" t="s">
        <v>20</v>
      </c>
      <c r="BM9" s="51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4" t="str">
        <f>データ!N6</f>
        <v>-</v>
      </c>
      <c r="C10" s="44"/>
      <c r="D10" s="44"/>
      <c r="E10" s="44"/>
      <c r="F10" s="44"/>
      <c r="G10" s="44"/>
      <c r="H10" s="44"/>
      <c r="I10" s="44" t="str">
        <f>データ!O6</f>
        <v>該当数値なし</v>
      </c>
      <c r="J10" s="44"/>
      <c r="K10" s="44"/>
      <c r="L10" s="44"/>
      <c r="M10" s="44"/>
      <c r="N10" s="44"/>
      <c r="O10" s="44"/>
      <c r="P10" s="44">
        <f>データ!P6</f>
        <v>5.08</v>
      </c>
      <c r="Q10" s="44"/>
      <c r="R10" s="44"/>
      <c r="S10" s="44"/>
      <c r="T10" s="44"/>
      <c r="U10" s="44"/>
      <c r="V10" s="44"/>
      <c r="W10" s="44">
        <f>データ!Q6</f>
        <v>100</v>
      </c>
      <c r="X10" s="44"/>
      <c r="Y10" s="44"/>
      <c r="Z10" s="44"/>
      <c r="AA10" s="44"/>
      <c r="AB10" s="44"/>
      <c r="AC10" s="44"/>
      <c r="AD10" s="49">
        <f>データ!R6</f>
        <v>3132</v>
      </c>
      <c r="AE10" s="49"/>
      <c r="AF10" s="49"/>
      <c r="AG10" s="49"/>
      <c r="AH10" s="49"/>
      <c r="AI10" s="49"/>
      <c r="AJ10" s="49"/>
      <c r="AK10" s="2"/>
      <c r="AL10" s="49">
        <f>データ!V6</f>
        <v>1208</v>
      </c>
      <c r="AM10" s="49"/>
      <c r="AN10" s="49"/>
      <c r="AO10" s="49"/>
      <c r="AP10" s="49"/>
      <c r="AQ10" s="49"/>
      <c r="AR10" s="49"/>
      <c r="AS10" s="49"/>
      <c r="AT10" s="44">
        <f>データ!W6</f>
        <v>0.33</v>
      </c>
      <c r="AU10" s="44"/>
      <c r="AV10" s="44"/>
      <c r="AW10" s="44"/>
      <c r="AX10" s="44"/>
      <c r="AY10" s="44"/>
      <c r="AZ10" s="44"/>
      <c r="BA10" s="44"/>
      <c r="BB10" s="44">
        <f>データ!X6</f>
        <v>3660.61</v>
      </c>
      <c r="BC10" s="44"/>
      <c r="BD10" s="44"/>
      <c r="BE10" s="44"/>
      <c r="BF10" s="44"/>
      <c r="BG10" s="44"/>
      <c r="BH10" s="44"/>
      <c r="BI10" s="44"/>
      <c r="BJ10" s="2"/>
      <c r="BK10" s="2"/>
      <c r="BL10" s="52" t="s">
        <v>22</v>
      </c>
      <c r="BM10" s="53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4" t="s">
        <v>24</v>
      </c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</row>
    <row r="14" spans="1:78" ht="13.5" customHeight="1" x14ac:dyDescent="0.15">
      <c r="A14" s="2"/>
      <c r="B14" s="56" t="s">
        <v>25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8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8" t="s">
        <v>123</v>
      </c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70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8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70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8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70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8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70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8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70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8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70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8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70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8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70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8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70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8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70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8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70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8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70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8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70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8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70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8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70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8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70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8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70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8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70"/>
    </row>
    <row r="34" spans="1:78" ht="13.5" customHeight="1" x14ac:dyDescent="0.15">
      <c r="A34" s="2"/>
      <c r="B34" s="16"/>
      <c r="C34" s="74" t="s">
        <v>27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19"/>
      <c r="R34" s="74" t="s">
        <v>28</v>
      </c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19"/>
      <c r="AG34" s="74" t="s">
        <v>29</v>
      </c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19"/>
      <c r="AV34" s="74" t="s">
        <v>30</v>
      </c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18"/>
      <c r="BK34" s="2"/>
      <c r="BL34" s="68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70"/>
    </row>
    <row r="35" spans="1:78" ht="13.5" customHeight="1" x14ac:dyDescent="0.15">
      <c r="A35" s="2"/>
      <c r="B35" s="16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19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19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19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18"/>
      <c r="BK35" s="2"/>
      <c r="BL35" s="68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70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8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70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8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70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8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70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8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70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8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70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8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70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8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70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8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70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1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3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31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8" t="s">
        <v>124</v>
      </c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70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8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70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8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70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8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70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8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70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8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70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8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70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8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70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8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70"/>
    </row>
    <row r="56" spans="1:78" ht="13.5" customHeight="1" x14ac:dyDescent="0.15">
      <c r="A56" s="2"/>
      <c r="B56" s="16"/>
      <c r="C56" s="74" t="s">
        <v>32</v>
      </c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19"/>
      <c r="R56" s="74" t="s">
        <v>33</v>
      </c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19"/>
      <c r="AG56" s="74" t="s">
        <v>34</v>
      </c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19"/>
      <c r="AV56" s="74" t="s">
        <v>35</v>
      </c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18"/>
      <c r="BK56" s="2"/>
      <c r="BL56" s="68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70"/>
    </row>
    <row r="57" spans="1:78" ht="13.5" customHeight="1" x14ac:dyDescent="0.15">
      <c r="A57" s="2"/>
      <c r="B57" s="16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19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19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19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18"/>
      <c r="BK57" s="2"/>
      <c r="BL57" s="68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70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8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70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8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70"/>
    </row>
    <row r="60" spans="1:78" ht="13.5" customHeight="1" x14ac:dyDescent="0.15">
      <c r="A60" s="2"/>
      <c r="B60" s="59" t="s">
        <v>36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68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70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68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70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8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70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71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3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37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8" t="s">
        <v>125</v>
      </c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70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8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70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8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70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8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70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8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70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8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70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8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70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8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70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8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70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8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70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8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70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8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70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8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70"/>
    </row>
    <row r="79" spans="1:78" ht="13.5" customHeight="1" x14ac:dyDescent="0.15">
      <c r="A79" s="2"/>
      <c r="B79" s="16"/>
      <c r="C79" s="74" t="s">
        <v>38</v>
      </c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19"/>
      <c r="V79" s="19"/>
      <c r="W79" s="74" t="s">
        <v>39</v>
      </c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19"/>
      <c r="AP79" s="19"/>
      <c r="AQ79" s="74" t="s">
        <v>40</v>
      </c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17"/>
      <c r="BJ79" s="18"/>
      <c r="BK79" s="2"/>
      <c r="BL79" s="68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70"/>
    </row>
    <row r="80" spans="1:78" ht="13.5" customHeight="1" x14ac:dyDescent="0.15">
      <c r="A80" s="2"/>
      <c r="B80" s="16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19"/>
      <c r="V80" s="19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19"/>
      <c r="AP80" s="19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17"/>
      <c r="BJ80" s="18"/>
      <c r="BK80" s="2"/>
      <c r="BL80" s="68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70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8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70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1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3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5" t="s">
        <v>43</v>
      </c>
      <c r="C85" s="25"/>
      <c r="D85" s="25"/>
      <c r="E85" s="25" t="s">
        <v>44</v>
      </c>
      <c r="F85" s="25" t="s">
        <v>45</v>
      </c>
      <c r="G85" s="25" t="s">
        <v>46</v>
      </c>
      <c r="H85" s="25" t="s">
        <v>47</v>
      </c>
      <c r="I85" s="25" t="s">
        <v>48</v>
      </c>
      <c r="J85" s="25" t="s">
        <v>49</v>
      </c>
      <c r="K85" s="25" t="s">
        <v>50</v>
      </c>
      <c r="L85" s="25" t="s">
        <v>51</v>
      </c>
      <c r="M85" s="25" t="s">
        <v>52</v>
      </c>
      <c r="N85" s="25" t="s">
        <v>53</v>
      </c>
      <c r="O85" s="25" t="s">
        <v>54</v>
      </c>
    </row>
    <row r="86" spans="1:78" hidden="1" x14ac:dyDescent="0.15">
      <c r="B86" s="25"/>
      <c r="C86" s="25"/>
      <c r="D86" s="25"/>
      <c r="E86" s="25" t="str">
        <f>データ!AI6</f>
        <v/>
      </c>
      <c r="F86" s="25" t="s">
        <v>55</v>
      </c>
      <c r="G86" s="25" t="s">
        <v>55</v>
      </c>
      <c r="H86" s="25" t="str">
        <f>データ!BP6</f>
        <v>【1,225.44】</v>
      </c>
      <c r="I86" s="25" t="str">
        <f>データ!CA6</f>
        <v>【75.58】</v>
      </c>
      <c r="J86" s="25" t="str">
        <f>データ!CL6</f>
        <v>【215.23】</v>
      </c>
      <c r="K86" s="25" t="str">
        <f>データ!CW6</f>
        <v>【42.66】</v>
      </c>
      <c r="L86" s="25" t="str">
        <f>データ!DH6</f>
        <v>【82.67】</v>
      </c>
      <c r="M86" s="25" t="s">
        <v>56</v>
      </c>
      <c r="N86" s="25" t="s">
        <v>56</v>
      </c>
      <c r="O86" s="25" t="str">
        <f>データ!EO6</f>
        <v>【0.10】</v>
      </c>
    </row>
  </sheetData>
  <sheetProtection algorithmName="SHA-512" hashValue="iH6B0+E35c8f+NIjUmRp+uM0MEu2k7tN2ETUuxuvT3TTyOFFOacfO/SmQb3r00G7ZbCU/SIMg9edrBeoCTZ/Sw==" saltValue="plQgdNFc/GAK+1ibBxCnUA==" spinCount="100000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57</v>
      </c>
      <c r="Y1" s="26">
        <v>1</v>
      </c>
      <c r="Z1" s="26">
        <v>1</v>
      </c>
      <c r="AA1" s="26">
        <v>1</v>
      </c>
      <c r="AB1" s="26">
        <v>1</v>
      </c>
      <c r="AC1" s="26">
        <v>1</v>
      </c>
      <c r="AD1" s="26">
        <v>1</v>
      </c>
      <c r="AE1" s="26">
        <v>1</v>
      </c>
      <c r="AF1" s="26">
        <v>1</v>
      </c>
      <c r="AG1" s="26">
        <v>1</v>
      </c>
      <c r="AH1" s="26">
        <v>1</v>
      </c>
      <c r="AI1" s="26"/>
      <c r="AJ1" s="26">
        <v>1</v>
      </c>
      <c r="AK1" s="26">
        <v>1</v>
      </c>
      <c r="AL1" s="26">
        <v>1</v>
      </c>
      <c r="AM1" s="26">
        <v>1</v>
      </c>
      <c r="AN1" s="26">
        <v>1</v>
      </c>
      <c r="AO1" s="26">
        <v>1</v>
      </c>
      <c r="AP1" s="26">
        <v>1</v>
      </c>
      <c r="AQ1" s="26">
        <v>1</v>
      </c>
      <c r="AR1" s="26">
        <v>1</v>
      </c>
      <c r="AS1" s="26">
        <v>1</v>
      </c>
      <c r="AT1" s="26"/>
      <c r="AU1" s="26">
        <v>1</v>
      </c>
      <c r="AV1" s="26">
        <v>1</v>
      </c>
      <c r="AW1" s="26">
        <v>1</v>
      </c>
      <c r="AX1" s="26">
        <v>1</v>
      </c>
      <c r="AY1" s="26">
        <v>1</v>
      </c>
      <c r="AZ1" s="26">
        <v>1</v>
      </c>
      <c r="BA1" s="26">
        <v>1</v>
      </c>
      <c r="BB1" s="26">
        <v>1</v>
      </c>
      <c r="BC1" s="26">
        <v>1</v>
      </c>
      <c r="BD1" s="26">
        <v>1</v>
      </c>
      <c r="BE1" s="26"/>
      <c r="BF1" s="26">
        <v>1</v>
      </c>
      <c r="BG1" s="26">
        <v>1</v>
      </c>
      <c r="BH1" s="26">
        <v>1</v>
      </c>
      <c r="BI1" s="26">
        <v>1</v>
      </c>
      <c r="BJ1" s="26">
        <v>1</v>
      </c>
      <c r="BK1" s="26">
        <v>1</v>
      </c>
      <c r="BL1" s="26">
        <v>1</v>
      </c>
      <c r="BM1" s="26">
        <v>1</v>
      </c>
      <c r="BN1" s="26">
        <v>1</v>
      </c>
      <c r="BO1" s="26">
        <v>1</v>
      </c>
      <c r="BP1" s="26"/>
      <c r="BQ1" s="26">
        <v>1</v>
      </c>
      <c r="BR1" s="26">
        <v>1</v>
      </c>
      <c r="BS1" s="26">
        <v>1</v>
      </c>
      <c r="BT1" s="26">
        <v>1</v>
      </c>
      <c r="BU1" s="26">
        <v>1</v>
      </c>
      <c r="BV1" s="26">
        <v>1</v>
      </c>
      <c r="BW1" s="26">
        <v>1</v>
      </c>
      <c r="BX1" s="26">
        <v>1</v>
      </c>
      <c r="BY1" s="26">
        <v>1</v>
      </c>
      <c r="BZ1" s="26">
        <v>1</v>
      </c>
      <c r="CA1" s="26"/>
      <c r="CB1" s="26">
        <v>1</v>
      </c>
      <c r="CC1" s="26">
        <v>1</v>
      </c>
      <c r="CD1" s="26">
        <v>1</v>
      </c>
      <c r="CE1" s="26">
        <v>1</v>
      </c>
      <c r="CF1" s="26">
        <v>1</v>
      </c>
      <c r="CG1" s="26">
        <v>1</v>
      </c>
      <c r="CH1" s="26">
        <v>1</v>
      </c>
      <c r="CI1" s="26">
        <v>1</v>
      </c>
      <c r="CJ1" s="26">
        <v>1</v>
      </c>
      <c r="CK1" s="26">
        <v>1</v>
      </c>
      <c r="CL1" s="26"/>
      <c r="CM1" s="26">
        <v>1</v>
      </c>
      <c r="CN1" s="26">
        <v>1</v>
      </c>
      <c r="CO1" s="26">
        <v>1</v>
      </c>
      <c r="CP1" s="26">
        <v>1</v>
      </c>
      <c r="CQ1" s="26">
        <v>1</v>
      </c>
      <c r="CR1" s="26">
        <v>1</v>
      </c>
      <c r="CS1" s="26">
        <v>1</v>
      </c>
      <c r="CT1" s="26">
        <v>1</v>
      </c>
      <c r="CU1" s="26">
        <v>1</v>
      </c>
      <c r="CV1" s="26">
        <v>1</v>
      </c>
      <c r="CW1" s="26"/>
      <c r="CX1" s="26">
        <v>1</v>
      </c>
      <c r="CY1" s="26">
        <v>1</v>
      </c>
      <c r="CZ1" s="26">
        <v>1</v>
      </c>
      <c r="DA1" s="26">
        <v>1</v>
      </c>
      <c r="DB1" s="26">
        <v>1</v>
      </c>
      <c r="DC1" s="26">
        <v>1</v>
      </c>
      <c r="DD1" s="26">
        <v>1</v>
      </c>
      <c r="DE1" s="26">
        <v>1</v>
      </c>
      <c r="DF1" s="26">
        <v>1</v>
      </c>
      <c r="DG1" s="26">
        <v>1</v>
      </c>
      <c r="DH1" s="26"/>
      <c r="DI1" s="26">
        <v>1</v>
      </c>
      <c r="DJ1" s="26">
        <v>1</v>
      </c>
      <c r="DK1" s="26">
        <v>1</v>
      </c>
      <c r="DL1" s="26">
        <v>1</v>
      </c>
      <c r="DM1" s="26">
        <v>1</v>
      </c>
      <c r="DN1" s="26">
        <v>1</v>
      </c>
      <c r="DO1" s="26">
        <v>1</v>
      </c>
      <c r="DP1" s="26">
        <v>1</v>
      </c>
      <c r="DQ1" s="26">
        <v>1</v>
      </c>
      <c r="DR1" s="26">
        <v>1</v>
      </c>
      <c r="DS1" s="26"/>
      <c r="DT1" s="26">
        <v>1</v>
      </c>
      <c r="DU1" s="26">
        <v>1</v>
      </c>
      <c r="DV1" s="26">
        <v>1</v>
      </c>
      <c r="DW1" s="26">
        <v>1</v>
      </c>
      <c r="DX1" s="26">
        <v>1</v>
      </c>
      <c r="DY1" s="26">
        <v>1</v>
      </c>
      <c r="DZ1" s="26">
        <v>1</v>
      </c>
      <c r="EA1" s="26">
        <v>1</v>
      </c>
      <c r="EB1" s="26">
        <v>1</v>
      </c>
      <c r="EC1" s="26">
        <v>1</v>
      </c>
      <c r="ED1" s="26"/>
      <c r="EE1" s="26">
        <v>1</v>
      </c>
      <c r="EF1" s="26">
        <v>1</v>
      </c>
      <c r="EG1" s="26">
        <v>1</v>
      </c>
      <c r="EH1" s="26">
        <v>1</v>
      </c>
      <c r="EI1" s="26">
        <v>1</v>
      </c>
      <c r="EJ1" s="26">
        <v>1</v>
      </c>
      <c r="EK1" s="26">
        <v>1</v>
      </c>
      <c r="EL1" s="26">
        <v>1</v>
      </c>
      <c r="EM1" s="26">
        <v>1</v>
      </c>
      <c r="EN1" s="26">
        <v>1</v>
      </c>
      <c r="EO1" s="26"/>
    </row>
    <row r="2" spans="1:145" x14ac:dyDescent="0.15">
      <c r="A2" s="27" t="s">
        <v>58</v>
      </c>
      <c r="B2" s="27">
        <f>COLUMN()-1</f>
        <v>1</v>
      </c>
      <c r="C2" s="27">
        <f t="shared" ref="C2:BS2" si="0">COLUMN()-1</f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si="0"/>
        <v>70</v>
      </c>
      <c r="BT2" s="27">
        <f t="shared" ref="BT2:EE2" si="1">COLUMN()-1</f>
        <v>71</v>
      </c>
      <c r="BU2" s="27">
        <f t="shared" si="1"/>
        <v>72</v>
      </c>
      <c r="BV2" s="27">
        <f t="shared" si="1"/>
        <v>73</v>
      </c>
      <c r="BW2" s="27">
        <f t="shared" si="1"/>
        <v>74</v>
      </c>
      <c r="BX2" s="27">
        <f t="shared" si="1"/>
        <v>75</v>
      </c>
      <c r="BY2" s="27">
        <f t="shared" si="1"/>
        <v>76</v>
      </c>
      <c r="BZ2" s="27">
        <f t="shared" si="1"/>
        <v>77</v>
      </c>
      <c r="CA2" s="27">
        <f t="shared" si="1"/>
        <v>78</v>
      </c>
      <c r="CB2" s="27">
        <f t="shared" si="1"/>
        <v>79</v>
      </c>
      <c r="CC2" s="27">
        <f t="shared" si="1"/>
        <v>80</v>
      </c>
      <c r="CD2" s="27">
        <f t="shared" si="1"/>
        <v>81</v>
      </c>
      <c r="CE2" s="27">
        <f t="shared" si="1"/>
        <v>82</v>
      </c>
      <c r="CF2" s="27">
        <f t="shared" si="1"/>
        <v>83</v>
      </c>
      <c r="CG2" s="27">
        <f t="shared" si="1"/>
        <v>84</v>
      </c>
      <c r="CH2" s="27">
        <f t="shared" si="1"/>
        <v>85</v>
      </c>
      <c r="CI2" s="27">
        <f t="shared" si="1"/>
        <v>86</v>
      </c>
      <c r="CJ2" s="27">
        <f t="shared" si="1"/>
        <v>87</v>
      </c>
      <c r="CK2" s="27">
        <f t="shared" si="1"/>
        <v>88</v>
      </c>
      <c r="CL2" s="27">
        <f t="shared" si="1"/>
        <v>89</v>
      </c>
      <c r="CM2" s="27">
        <f t="shared" si="1"/>
        <v>90</v>
      </c>
      <c r="CN2" s="27">
        <f t="shared" si="1"/>
        <v>91</v>
      </c>
      <c r="CO2" s="27">
        <f t="shared" si="1"/>
        <v>92</v>
      </c>
      <c r="CP2" s="27">
        <f t="shared" si="1"/>
        <v>93</v>
      </c>
      <c r="CQ2" s="27">
        <f t="shared" si="1"/>
        <v>94</v>
      </c>
      <c r="CR2" s="27">
        <f t="shared" si="1"/>
        <v>95</v>
      </c>
      <c r="CS2" s="27">
        <f t="shared" si="1"/>
        <v>96</v>
      </c>
      <c r="CT2" s="27">
        <f t="shared" si="1"/>
        <v>97</v>
      </c>
      <c r="CU2" s="27">
        <f t="shared" si="1"/>
        <v>98</v>
      </c>
      <c r="CV2" s="27">
        <f t="shared" si="1"/>
        <v>99</v>
      </c>
      <c r="CW2" s="27">
        <f t="shared" si="1"/>
        <v>100</v>
      </c>
      <c r="CX2" s="27">
        <f t="shared" si="1"/>
        <v>101</v>
      </c>
      <c r="CY2" s="27">
        <f t="shared" si="1"/>
        <v>102</v>
      </c>
      <c r="CZ2" s="27">
        <f t="shared" si="1"/>
        <v>103</v>
      </c>
      <c r="DA2" s="27">
        <f t="shared" si="1"/>
        <v>104</v>
      </c>
      <c r="DB2" s="27">
        <f t="shared" si="1"/>
        <v>105</v>
      </c>
      <c r="DC2" s="27">
        <f t="shared" si="1"/>
        <v>106</v>
      </c>
      <c r="DD2" s="27">
        <f t="shared" si="1"/>
        <v>107</v>
      </c>
      <c r="DE2" s="27">
        <f t="shared" si="1"/>
        <v>108</v>
      </c>
      <c r="DF2" s="27">
        <f t="shared" si="1"/>
        <v>109</v>
      </c>
      <c r="DG2" s="27">
        <f t="shared" si="1"/>
        <v>110</v>
      </c>
      <c r="DH2" s="27">
        <f t="shared" si="1"/>
        <v>111</v>
      </c>
      <c r="DI2" s="27">
        <f t="shared" si="1"/>
        <v>112</v>
      </c>
      <c r="DJ2" s="27">
        <f t="shared" si="1"/>
        <v>113</v>
      </c>
      <c r="DK2" s="27">
        <f t="shared" si="1"/>
        <v>114</v>
      </c>
      <c r="DL2" s="27">
        <f t="shared" si="1"/>
        <v>115</v>
      </c>
      <c r="DM2" s="27">
        <f t="shared" si="1"/>
        <v>116</v>
      </c>
      <c r="DN2" s="27">
        <f t="shared" si="1"/>
        <v>117</v>
      </c>
      <c r="DO2" s="27">
        <f t="shared" si="1"/>
        <v>118</v>
      </c>
      <c r="DP2" s="27">
        <f t="shared" si="1"/>
        <v>119</v>
      </c>
      <c r="DQ2" s="27">
        <f t="shared" si="1"/>
        <v>120</v>
      </c>
      <c r="DR2" s="27">
        <f t="shared" si="1"/>
        <v>121</v>
      </c>
      <c r="DS2" s="27">
        <f t="shared" si="1"/>
        <v>122</v>
      </c>
      <c r="DT2" s="27">
        <f t="shared" si="1"/>
        <v>123</v>
      </c>
      <c r="DU2" s="27">
        <f t="shared" si="1"/>
        <v>124</v>
      </c>
      <c r="DV2" s="27">
        <f t="shared" si="1"/>
        <v>125</v>
      </c>
      <c r="DW2" s="27">
        <f t="shared" si="1"/>
        <v>126</v>
      </c>
      <c r="DX2" s="27">
        <f t="shared" si="1"/>
        <v>127</v>
      </c>
      <c r="DY2" s="27">
        <f t="shared" si="1"/>
        <v>128</v>
      </c>
      <c r="DZ2" s="27">
        <f t="shared" si="1"/>
        <v>129</v>
      </c>
      <c r="EA2" s="27">
        <f t="shared" si="1"/>
        <v>130</v>
      </c>
      <c r="EB2" s="27">
        <f t="shared" si="1"/>
        <v>131</v>
      </c>
      <c r="EC2" s="27">
        <f t="shared" si="1"/>
        <v>132</v>
      </c>
      <c r="ED2" s="27">
        <f t="shared" si="1"/>
        <v>133</v>
      </c>
      <c r="EE2" s="27">
        <f t="shared" si="1"/>
        <v>134</v>
      </c>
      <c r="EF2" s="27">
        <f t="shared" ref="EF2:EO2" si="2">COLUMN()-1</f>
        <v>135</v>
      </c>
      <c r="EG2" s="27">
        <f t="shared" si="2"/>
        <v>136</v>
      </c>
      <c r="EH2" s="27">
        <f t="shared" si="2"/>
        <v>137</v>
      </c>
      <c r="EI2" s="27">
        <f t="shared" si="2"/>
        <v>138</v>
      </c>
      <c r="EJ2" s="27">
        <f t="shared" si="2"/>
        <v>139</v>
      </c>
      <c r="EK2" s="27">
        <f t="shared" si="2"/>
        <v>140</v>
      </c>
      <c r="EL2" s="27">
        <f t="shared" si="2"/>
        <v>141</v>
      </c>
      <c r="EM2" s="27">
        <f t="shared" si="2"/>
        <v>142</v>
      </c>
      <c r="EN2" s="27">
        <f t="shared" si="2"/>
        <v>143</v>
      </c>
      <c r="EO2" s="27">
        <f t="shared" si="2"/>
        <v>144</v>
      </c>
    </row>
    <row r="3" spans="1:145" x14ac:dyDescent="0.15">
      <c r="A3" s="27" t="s">
        <v>59</v>
      </c>
      <c r="B3" s="28" t="s">
        <v>60</v>
      </c>
      <c r="C3" s="28" t="s">
        <v>61</v>
      </c>
      <c r="D3" s="28" t="s">
        <v>62</v>
      </c>
      <c r="E3" s="28" t="s">
        <v>63</v>
      </c>
      <c r="F3" s="28" t="s">
        <v>64</v>
      </c>
      <c r="G3" s="28" t="s">
        <v>65</v>
      </c>
      <c r="H3" s="76" t="s">
        <v>66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67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68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7" t="s">
        <v>69</v>
      </c>
      <c r="B4" s="29"/>
      <c r="C4" s="29"/>
      <c r="D4" s="29"/>
      <c r="E4" s="29"/>
      <c r="F4" s="29"/>
      <c r="G4" s="29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70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71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72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73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74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75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76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77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78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79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80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7" t="s">
        <v>81</v>
      </c>
      <c r="B5" s="30"/>
      <c r="C5" s="30"/>
      <c r="D5" s="30"/>
      <c r="E5" s="30"/>
      <c r="F5" s="30"/>
      <c r="G5" s="30"/>
      <c r="H5" s="31" t="s">
        <v>82</v>
      </c>
      <c r="I5" s="31" t="s">
        <v>83</v>
      </c>
      <c r="J5" s="31" t="s">
        <v>84</v>
      </c>
      <c r="K5" s="31" t="s">
        <v>85</v>
      </c>
      <c r="L5" s="31" t="s">
        <v>86</v>
      </c>
      <c r="M5" s="31" t="s">
        <v>5</v>
      </c>
      <c r="N5" s="31" t="s">
        <v>87</v>
      </c>
      <c r="O5" s="31" t="s">
        <v>88</v>
      </c>
      <c r="P5" s="31" t="s">
        <v>89</v>
      </c>
      <c r="Q5" s="31" t="s">
        <v>90</v>
      </c>
      <c r="R5" s="31" t="s">
        <v>91</v>
      </c>
      <c r="S5" s="31" t="s">
        <v>92</v>
      </c>
      <c r="T5" s="31" t="s">
        <v>93</v>
      </c>
      <c r="U5" s="31" t="s">
        <v>94</v>
      </c>
      <c r="V5" s="31" t="s">
        <v>95</v>
      </c>
      <c r="W5" s="31" t="s">
        <v>96</v>
      </c>
      <c r="X5" s="31" t="s">
        <v>97</v>
      </c>
      <c r="Y5" s="31" t="s">
        <v>98</v>
      </c>
      <c r="Z5" s="31" t="s">
        <v>99</v>
      </c>
      <c r="AA5" s="31" t="s">
        <v>100</v>
      </c>
      <c r="AB5" s="31" t="s">
        <v>101</v>
      </c>
      <c r="AC5" s="31" t="s">
        <v>102</v>
      </c>
      <c r="AD5" s="31" t="s">
        <v>103</v>
      </c>
      <c r="AE5" s="31" t="s">
        <v>104</v>
      </c>
      <c r="AF5" s="31" t="s">
        <v>105</v>
      </c>
      <c r="AG5" s="31" t="s">
        <v>106</v>
      </c>
      <c r="AH5" s="31" t="s">
        <v>107</v>
      </c>
      <c r="AI5" s="31" t="s">
        <v>43</v>
      </c>
      <c r="AJ5" s="31" t="s">
        <v>98</v>
      </c>
      <c r="AK5" s="31" t="s">
        <v>99</v>
      </c>
      <c r="AL5" s="31" t="s">
        <v>100</v>
      </c>
      <c r="AM5" s="31" t="s">
        <v>101</v>
      </c>
      <c r="AN5" s="31" t="s">
        <v>102</v>
      </c>
      <c r="AO5" s="31" t="s">
        <v>103</v>
      </c>
      <c r="AP5" s="31" t="s">
        <v>104</v>
      </c>
      <c r="AQ5" s="31" t="s">
        <v>105</v>
      </c>
      <c r="AR5" s="31" t="s">
        <v>106</v>
      </c>
      <c r="AS5" s="31" t="s">
        <v>107</v>
      </c>
      <c r="AT5" s="31" t="s">
        <v>108</v>
      </c>
      <c r="AU5" s="31" t="s">
        <v>98</v>
      </c>
      <c r="AV5" s="31" t="s">
        <v>99</v>
      </c>
      <c r="AW5" s="31" t="s">
        <v>100</v>
      </c>
      <c r="AX5" s="31" t="s">
        <v>101</v>
      </c>
      <c r="AY5" s="31" t="s">
        <v>102</v>
      </c>
      <c r="AZ5" s="31" t="s">
        <v>103</v>
      </c>
      <c r="BA5" s="31" t="s">
        <v>104</v>
      </c>
      <c r="BB5" s="31" t="s">
        <v>105</v>
      </c>
      <c r="BC5" s="31" t="s">
        <v>106</v>
      </c>
      <c r="BD5" s="31" t="s">
        <v>107</v>
      </c>
      <c r="BE5" s="31" t="s">
        <v>108</v>
      </c>
      <c r="BF5" s="31" t="s">
        <v>98</v>
      </c>
      <c r="BG5" s="31" t="s">
        <v>99</v>
      </c>
      <c r="BH5" s="31" t="s">
        <v>100</v>
      </c>
      <c r="BI5" s="31" t="s">
        <v>101</v>
      </c>
      <c r="BJ5" s="31" t="s">
        <v>102</v>
      </c>
      <c r="BK5" s="31" t="s">
        <v>103</v>
      </c>
      <c r="BL5" s="31" t="s">
        <v>104</v>
      </c>
      <c r="BM5" s="31" t="s">
        <v>105</v>
      </c>
      <c r="BN5" s="31" t="s">
        <v>106</v>
      </c>
      <c r="BO5" s="31" t="s">
        <v>107</v>
      </c>
      <c r="BP5" s="31" t="s">
        <v>108</v>
      </c>
      <c r="BQ5" s="31" t="s">
        <v>98</v>
      </c>
      <c r="BR5" s="31" t="s">
        <v>99</v>
      </c>
      <c r="BS5" s="31" t="s">
        <v>100</v>
      </c>
      <c r="BT5" s="31" t="s">
        <v>101</v>
      </c>
      <c r="BU5" s="31" t="s">
        <v>102</v>
      </c>
      <c r="BV5" s="31" t="s">
        <v>103</v>
      </c>
      <c r="BW5" s="31" t="s">
        <v>104</v>
      </c>
      <c r="BX5" s="31" t="s">
        <v>105</v>
      </c>
      <c r="BY5" s="31" t="s">
        <v>106</v>
      </c>
      <c r="BZ5" s="31" t="s">
        <v>107</v>
      </c>
      <c r="CA5" s="31" t="s">
        <v>108</v>
      </c>
      <c r="CB5" s="31" t="s">
        <v>98</v>
      </c>
      <c r="CC5" s="31" t="s">
        <v>99</v>
      </c>
      <c r="CD5" s="31" t="s">
        <v>100</v>
      </c>
      <c r="CE5" s="31" t="s">
        <v>101</v>
      </c>
      <c r="CF5" s="31" t="s">
        <v>102</v>
      </c>
      <c r="CG5" s="31" t="s">
        <v>103</v>
      </c>
      <c r="CH5" s="31" t="s">
        <v>104</v>
      </c>
      <c r="CI5" s="31" t="s">
        <v>105</v>
      </c>
      <c r="CJ5" s="31" t="s">
        <v>106</v>
      </c>
      <c r="CK5" s="31" t="s">
        <v>107</v>
      </c>
      <c r="CL5" s="31" t="s">
        <v>108</v>
      </c>
      <c r="CM5" s="31" t="s">
        <v>98</v>
      </c>
      <c r="CN5" s="31" t="s">
        <v>99</v>
      </c>
      <c r="CO5" s="31" t="s">
        <v>100</v>
      </c>
      <c r="CP5" s="31" t="s">
        <v>101</v>
      </c>
      <c r="CQ5" s="31" t="s">
        <v>102</v>
      </c>
      <c r="CR5" s="31" t="s">
        <v>103</v>
      </c>
      <c r="CS5" s="31" t="s">
        <v>104</v>
      </c>
      <c r="CT5" s="31" t="s">
        <v>105</v>
      </c>
      <c r="CU5" s="31" t="s">
        <v>106</v>
      </c>
      <c r="CV5" s="31" t="s">
        <v>107</v>
      </c>
      <c r="CW5" s="31" t="s">
        <v>108</v>
      </c>
      <c r="CX5" s="31" t="s">
        <v>98</v>
      </c>
      <c r="CY5" s="31" t="s">
        <v>99</v>
      </c>
      <c r="CZ5" s="31" t="s">
        <v>100</v>
      </c>
      <c r="DA5" s="31" t="s">
        <v>101</v>
      </c>
      <c r="DB5" s="31" t="s">
        <v>102</v>
      </c>
      <c r="DC5" s="31" t="s">
        <v>103</v>
      </c>
      <c r="DD5" s="31" t="s">
        <v>104</v>
      </c>
      <c r="DE5" s="31" t="s">
        <v>105</v>
      </c>
      <c r="DF5" s="31" t="s">
        <v>106</v>
      </c>
      <c r="DG5" s="31" t="s">
        <v>107</v>
      </c>
      <c r="DH5" s="31" t="s">
        <v>108</v>
      </c>
      <c r="DI5" s="31" t="s">
        <v>98</v>
      </c>
      <c r="DJ5" s="31" t="s">
        <v>99</v>
      </c>
      <c r="DK5" s="31" t="s">
        <v>100</v>
      </c>
      <c r="DL5" s="31" t="s">
        <v>101</v>
      </c>
      <c r="DM5" s="31" t="s">
        <v>102</v>
      </c>
      <c r="DN5" s="31" t="s">
        <v>103</v>
      </c>
      <c r="DO5" s="31" t="s">
        <v>104</v>
      </c>
      <c r="DP5" s="31" t="s">
        <v>105</v>
      </c>
      <c r="DQ5" s="31" t="s">
        <v>106</v>
      </c>
      <c r="DR5" s="31" t="s">
        <v>107</v>
      </c>
      <c r="DS5" s="31" t="s">
        <v>108</v>
      </c>
      <c r="DT5" s="31" t="s">
        <v>98</v>
      </c>
      <c r="DU5" s="31" t="s">
        <v>99</v>
      </c>
      <c r="DV5" s="31" t="s">
        <v>100</v>
      </c>
      <c r="DW5" s="31" t="s">
        <v>101</v>
      </c>
      <c r="DX5" s="31" t="s">
        <v>102</v>
      </c>
      <c r="DY5" s="31" t="s">
        <v>103</v>
      </c>
      <c r="DZ5" s="31" t="s">
        <v>104</v>
      </c>
      <c r="EA5" s="31" t="s">
        <v>105</v>
      </c>
      <c r="EB5" s="31" t="s">
        <v>106</v>
      </c>
      <c r="EC5" s="31" t="s">
        <v>107</v>
      </c>
      <c r="ED5" s="31" t="s">
        <v>108</v>
      </c>
      <c r="EE5" s="31" t="s">
        <v>98</v>
      </c>
      <c r="EF5" s="31" t="s">
        <v>99</v>
      </c>
      <c r="EG5" s="31" t="s">
        <v>100</v>
      </c>
      <c r="EH5" s="31" t="s">
        <v>101</v>
      </c>
      <c r="EI5" s="31" t="s">
        <v>102</v>
      </c>
      <c r="EJ5" s="31" t="s">
        <v>103</v>
      </c>
      <c r="EK5" s="31" t="s">
        <v>104</v>
      </c>
      <c r="EL5" s="31" t="s">
        <v>105</v>
      </c>
      <c r="EM5" s="31" t="s">
        <v>106</v>
      </c>
      <c r="EN5" s="31" t="s">
        <v>107</v>
      </c>
      <c r="EO5" s="31" t="s">
        <v>108</v>
      </c>
    </row>
    <row r="6" spans="1:145" s="35" customFormat="1" x14ac:dyDescent="0.15">
      <c r="A6" s="27" t="s">
        <v>109</v>
      </c>
      <c r="B6" s="32">
        <f>B7</f>
        <v>2017</v>
      </c>
      <c r="C6" s="32">
        <f t="shared" ref="C6:X6" si="3">C7</f>
        <v>302058</v>
      </c>
      <c r="D6" s="32">
        <f t="shared" si="3"/>
        <v>47</v>
      </c>
      <c r="E6" s="32">
        <f t="shared" si="3"/>
        <v>17</v>
      </c>
      <c r="F6" s="32">
        <f t="shared" si="3"/>
        <v>4</v>
      </c>
      <c r="G6" s="32">
        <f t="shared" si="3"/>
        <v>0</v>
      </c>
      <c r="H6" s="32" t="str">
        <f t="shared" si="3"/>
        <v>和歌山県　御坊市</v>
      </c>
      <c r="I6" s="32" t="str">
        <f t="shared" si="3"/>
        <v>法非適用</v>
      </c>
      <c r="J6" s="32" t="str">
        <f t="shared" si="3"/>
        <v>下水道事業</v>
      </c>
      <c r="K6" s="32" t="str">
        <f t="shared" si="3"/>
        <v>特定環境保全公共下水道</v>
      </c>
      <c r="L6" s="32" t="str">
        <f t="shared" si="3"/>
        <v>D3</v>
      </c>
      <c r="M6" s="32" t="str">
        <f t="shared" si="3"/>
        <v>非設置</v>
      </c>
      <c r="N6" s="33" t="str">
        <f t="shared" si="3"/>
        <v>-</v>
      </c>
      <c r="O6" s="33" t="str">
        <f t="shared" si="3"/>
        <v>該当数値なし</v>
      </c>
      <c r="P6" s="33">
        <f t="shared" si="3"/>
        <v>5.08</v>
      </c>
      <c r="Q6" s="33">
        <f t="shared" si="3"/>
        <v>100</v>
      </c>
      <c r="R6" s="33">
        <f t="shared" si="3"/>
        <v>3132</v>
      </c>
      <c r="S6" s="33">
        <f t="shared" si="3"/>
        <v>24005</v>
      </c>
      <c r="T6" s="33">
        <f t="shared" si="3"/>
        <v>43.91</v>
      </c>
      <c r="U6" s="33">
        <f t="shared" si="3"/>
        <v>546.69000000000005</v>
      </c>
      <c r="V6" s="33">
        <f t="shared" si="3"/>
        <v>1208</v>
      </c>
      <c r="W6" s="33">
        <f t="shared" si="3"/>
        <v>0.33</v>
      </c>
      <c r="X6" s="33">
        <f t="shared" si="3"/>
        <v>3660.61</v>
      </c>
      <c r="Y6" s="34">
        <f>IF(Y7="",NA(),Y7)</f>
        <v>78.38</v>
      </c>
      <c r="Z6" s="34">
        <f t="shared" ref="Z6:AH6" si="4">IF(Z7="",NA(),Z7)</f>
        <v>65.89</v>
      </c>
      <c r="AA6" s="34">
        <f t="shared" si="4"/>
        <v>57.26</v>
      </c>
      <c r="AB6" s="34">
        <f t="shared" si="4"/>
        <v>48.79</v>
      </c>
      <c r="AC6" s="34">
        <f t="shared" si="4"/>
        <v>94.68</v>
      </c>
      <c r="AD6" s="33" t="e">
        <f t="shared" si="4"/>
        <v>#N/A</v>
      </c>
      <c r="AE6" s="33" t="e">
        <f t="shared" si="4"/>
        <v>#N/A</v>
      </c>
      <c r="AF6" s="33" t="e">
        <f t="shared" si="4"/>
        <v>#N/A</v>
      </c>
      <c r="AG6" s="33" t="e">
        <f t="shared" si="4"/>
        <v>#N/A</v>
      </c>
      <c r="AH6" s="33" t="e">
        <f t="shared" si="4"/>
        <v>#N/A</v>
      </c>
      <c r="AI6" s="33" t="str">
        <f>IF(AI7="","",IF(AI7="-","【-】","【"&amp;SUBSTITUTE(TEXT(AI7,"#,##0.00"),"-","△")&amp;"】"))</f>
        <v/>
      </c>
      <c r="AJ6" s="33" t="e">
        <f>IF(AJ7="",NA(),AJ7)</f>
        <v>#N/A</v>
      </c>
      <c r="AK6" s="33" t="e">
        <f t="shared" ref="AK6:AS6" si="5">IF(AK7="",NA(),AK7)</f>
        <v>#N/A</v>
      </c>
      <c r="AL6" s="33" t="e">
        <f t="shared" si="5"/>
        <v>#N/A</v>
      </c>
      <c r="AM6" s="33" t="e">
        <f t="shared" si="5"/>
        <v>#N/A</v>
      </c>
      <c r="AN6" s="33" t="e">
        <f t="shared" si="5"/>
        <v>#N/A</v>
      </c>
      <c r="AO6" s="33" t="e">
        <f t="shared" si="5"/>
        <v>#N/A</v>
      </c>
      <c r="AP6" s="33" t="e">
        <f t="shared" si="5"/>
        <v>#N/A</v>
      </c>
      <c r="AQ6" s="33" t="e">
        <f t="shared" si="5"/>
        <v>#N/A</v>
      </c>
      <c r="AR6" s="33" t="e">
        <f t="shared" si="5"/>
        <v>#N/A</v>
      </c>
      <c r="AS6" s="33" t="e">
        <f t="shared" si="5"/>
        <v>#N/A</v>
      </c>
      <c r="AT6" s="33" t="str">
        <f>IF(AT7="","",IF(AT7="-","【-】","【"&amp;SUBSTITUTE(TEXT(AT7,"#,##0.00"),"-","△")&amp;"】"))</f>
        <v/>
      </c>
      <c r="AU6" s="33" t="e">
        <f>IF(AU7="",NA(),AU7)</f>
        <v>#N/A</v>
      </c>
      <c r="AV6" s="33" t="e">
        <f t="shared" ref="AV6:BD6" si="6">IF(AV7="",NA(),AV7)</f>
        <v>#N/A</v>
      </c>
      <c r="AW6" s="33" t="e">
        <f t="shared" si="6"/>
        <v>#N/A</v>
      </c>
      <c r="AX6" s="33" t="e">
        <f t="shared" si="6"/>
        <v>#N/A</v>
      </c>
      <c r="AY6" s="33" t="e">
        <f t="shared" si="6"/>
        <v>#N/A</v>
      </c>
      <c r="AZ6" s="33" t="e">
        <f t="shared" si="6"/>
        <v>#N/A</v>
      </c>
      <c r="BA6" s="33" t="e">
        <f t="shared" si="6"/>
        <v>#N/A</v>
      </c>
      <c r="BB6" s="33" t="e">
        <f t="shared" si="6"/>
        <v>#N/A</v>
      </c>
      <c r="BC6" s="33" t="e">
        <f t="shared" si="6"/>
        <v>#N/A</v>
      </c>
      <c r="BD6" s="33" t="e">
        <f t="shared" si="6"/>
        <v>#N/A</v>
      </c>
      <c r="BE6" s="33" t="str">
        <f>IF(BE7="","",IF(BE7="-","【-】","【"&amp;SUBSTITUTE(TEXT(BE7,"#,##0.00"),"-","△")&amp;"】"))</f>
        <v/>
      </c>
      <c r="BF6" s="34">
        <f>IF(BF7="",NA(),BF7)</f>
        <v>46607.14</v>
      </c>
      <c r="BG6" s="34">
        <f t="shared" ref="BG6:BO6" si="7">IF(BG7="",NA(),BG7)</f>
        <v>32701.55</v>
      </c>
      <c r="BH6" s="34">
        <f t="shared" si="7"/>
        <v>2205.88</v>
      </c>
      <c r="BI6" s="34">
        <f t="shared" si="7"/>
        <v>3583.48</v>
      </c>
      <c r="BJ6" s="34">
        <f t="shared" si="7"/>
        <v>3596.23</v>
      </c>
      <c r="BK6" s="34">
        <f t="shared" si="7"/>
        <v>1554.05</v>
      </c>
      <c r="BL6" s="34">
        <f t="shared" si="7"/>
        <v>1671.86</v>
      </c>
      <c r="BM6" s="34">
        <f t="shared" si="7"/>
        <v>1673.47</v>
      </c>
      <c r="BN6" s="34">
        <f t="shared" si="7"/>
        <v>1592.72</v>
      </c>
      <c r="BO6" s="34">
        <f t="shared" si="7"/>
        <v>1223.96</v>
      </c>
      <c r="BP6" s="33" t="str">
        <f>IF(BP7="","",IF(BP7="-","【-】","【"&amp;SUBSTITUTE(TEXT(BP7,"#,##0.00"),"-","△")&amp;"】"))</f>
        <v>【1,225.44】</v>
      </c>
      <c r="BQ6" s="34">
        <f>IF(BQ7="",NA(),BQ7)</f>
        <v>6.66</v>
      </c>
      <c r="BR6" s="34">
        <f t="shared" ref="BR6:BZ6" si="8">IF(BR7="",NA(),BR7)</f>
        <v>8.0299999999999994</v>
      </c>
      <c r="BS6" s="34">
        <f t="shared" si="8"/>
        <v>10.37</v>
      </c>
      <c r="BT6" s="34">
        <f t="shared" si="8"/>
        <v>9.9700000000000006</v>
      </c>
      <c r="BU6" s="34">
        <f t="shared" si="8"/>
        <v>59.49</v>
      </c>
      <c r="BV6" s="34">
        <f t="shared" si="8"/>
        <v>53.01</v>
      </c>
      <c r="BW6" s="34">
        <f t="shared" si="8"/>
        <v>50.54</v>
      </c>
      <c r="BX6" s="34">
        <f t="shared" si="8"/>
        <v>49.22</v>
      </c>
      <c r="BY6" s="34">
        <f t="shared" si="8"/>
        <v>53.7</v>
      </c>
      <c r="BZ6" s="34">
        <f t="shared" si="8"/>
        <v>61.54</v>
      </c>
      <c r="CA6" s="33" t="str">
        <f>IF(CA7="","",IF(CA7="-","【-】","【"&amp;SUBSTITUTE(TEXT(CA7,"#,##0.00"),"-","△")&amp;"】"))</f>
        <v>【75.58】</v>
      </c>
      <c r="CB6" s="34">
        <f>IF(CB7="",NA(),CB7)</f>
        <v>2025.91</v>
      </c>
      <c r="CC6" s="34">
        <f t="shared" ref="CC6:CK6" si="9">IF(CC7="",NA(),CC7)</f>
        <v>1724.96</v>
      </c>
      <c r="CD6" s="34">
        <f t="shared" si="9"/>
        <v>1405.51</v>
      </c>
      <c r="CE6" s="34">
        <f t="shared" si="9"/>
        <v>1473.74</v>
      </c>
      <c r="CF6" s="34">
        <f t="shared" si="9"/>
        <v>245.42</v>
      </c>
      <c r="CG6" s="34">
        <f t="shared" si="9"/>
        <v>299.39</v>
      </c>
      <c r="CH6" s="34">
        <f t="shared" si="9"/>
        <v>320.36</v>
      </c>
      <c r="CI6" s="34">
        <f t="shared" si="9"/>
        <v>332.02</v>
      </c>
      <c r="CJ6" s="34">
        <f t="shared" si="9"/>
        <v>300.35000000000002</v>
      </c>
      <c r="CK6" s="34">
        <f t="shared" si="9"/>
        <v>267.86</v>
      </c>
      <c r="CL6" s="33" t="str">
        <f>IF(CL7="","",IF(CL7="-","【-】","【"&amp;SUBSTITUTE(TEXT(CL7,"#,##0.00"),"-","△")&amp;"】"))</f>
        <v>【215.23】</v>
      </c>
      <c r="CM6" s="34">
        <f>IF(CM7="",NA(),CM7)</f>
        <v>2.38</v>
      </c>
      <c r="CN6" s="34">
        <f t="shared" ref="CN6:CV6" si="10">IF(CN7="",NA(),CN7)</f>
        <v>3.23</v>
      </c>
      <c r="CO6" s="34">
        <f t="shared" si="10"/>
        <v>4.6900000000000004</v>
      </c>
      <c r="CP6" s="34">
        <f t="shared" si="10"/>
        <v>5.38</v>
      </c>
      <c r="CQ6" s="34">
        <f t="shared" si="10"/>
        <v>6.69</v>
      </c>
      <c r="CR6" s="34">
        <f t="shared" si="10"/>
        <v>36.200000000000003</v>
      </c>
      <c r="CS6" s="34">
        <f t="shared" si="10"/>
        <v>34.74</v>
      </c>
      <c r="CT6" s="34">
        <f t="shared" si="10"/>
        <v>36.65</v>
      </c>
      <c r="CU6" s="34">
        <f t="shared" si="10"/>
        <v>37.72</v>
      </c>
      <c r="CV6" s="34">
        <f t="shared" si="10"/>
        <v>37.08</v>
      </c>
      <c r="CW6" s="33" t="str">
        <f>IF(CW7="","",IF(CW7="-","【-】","【"&amp;SUBSTITUTE(TEXT(CW7,"#,##0.00"),"-","△")&amp;"】"))</f>
        <v>【42.66】</v>
      </c>
      <c r="CX6" s="34">
        <f>IF(CX7="",NA(),CX7)</f>
        <v>23.4</v>
      </c>
      <c r="CY6" s="34">
        <f t="shared" ref="CY6:DG6" si="11">IF(CY7="",NA(),CY7)</f>
        <v>23.13</v>
      </c>
      <c r="CZ6" s="34">
        <f t="shared" si="11"/>
        <v>27.01</v>
      </c>
      <c r="DA6" s="34">
        <f t="shared" si="11"/>
        <v>25.94</v>
      </c>
      <c r="DB6" s="34">
        <f t="shared" si="11"/>
        <v>28.15</v>
      </c>
      <c r="DC6" s="34">
        <f t="shared" si="11"/>
        <v>71.069999999999993</v>
      </c>
      <c r="DD6" s="34">
        <f t="shared" si="11"/>
        <v>70.14</v>
      </c>
      <c r="DE6" s="34">
        <f t="shared" si="11"/>
        <v>68.83</v>
      </c>
      <c r="DF6" s="34">
        <f t="shared" si="11"/>
        <v>68.459999999999994</v>
      </c>
      <c r="DG6" s="34">
        <f t="shared" si="11"/>
        <v>67.22</v>
      </c>
      <c r="DH6" s="33" t="str">
        <f>IF(DH7="","",IF(DH7="-","【-】","【"&amp;SUBSTITUTE(TEXT(DH7,"#,##0.00"),"-","△")&amp;"】"))</f>
        <v>【82.67】</v>
      </c>
      <c r="DI6" s="33" t="e">
        <f>IF(DI7="",NA(),DI7)</f>
        <v>#N/A</v>
      </c>
      <c r="DJ6" s="33" t="e">
        <f t="shared" ref="DJ6:DR6" si="12">IF(DJ7="",NA(),DJ7)</f>
        <v>#N/A</v>
      </c>
      <c r="DK6" s="33" t="e">
        <f t="shared" si="12"/>
        <v>#N/A</v>
      </c>
      <c r="DL6" s="33" t="e">
        <f t="shared" si="12"/>
        <v>#N/A</v>
      </c>
      <c r="DM6" s="33" t="e">
        <f t="shared" si="12"/>
        <v>#N/A</v>
      </c>
      <c r="DN6" s="33" t="e">
        <f t="shared" si="12"/>
        <v>#N/A</v>
      </c>
      <c r="DO6" s="33" t="e">
        <f t="shared" si="12"/>
        <v>#N/A</v>
      </c>
      <c r="DP6" s="33" t="e">
        <f t="shared" si="12"/>
        <v>#N/A</v>
      </c>
      <c r="DQ6" s="33" t="e">
        <f t="shared" si="12"/>
        <v>#N/A</v>
      </c>
      <c r="DR6" s="33" t="e">
        <f t="shared" si="12"/>
        <v>#N/A</v>
      </c>
      <c r="DS6" s="33" t="str">
        <f>IF(DS7="","",IF(DS7="-","【-】","【"&amp;SUBSTITUTE(TEXT(DS7,"#,##0.00"),"-","△")&amp;"】"))</f>
        <v/>
      </c>
      <c r="DT6" s="33" t="e">
        <f>IF(DT7="",NA(),DT7)</f>
        <v>#N/A</v>
      </c>
      <c r="DU6" s="33" t="e">
        <f t="shared" ref="DU6:EC6" si="13">IF(DU7="",NA(),DU7)</f>
        <v>#N/A</v>
      </c>
      <c r="DV6" s="33" t="e">
        <f t="shared" si="13"/>
        <v>#N/A</v>
      </c>
      <c r="DW6" s="33" t="e">
        <f t="shared" si="13"/>
        <v>#N/A</v>
      </c>
      <c r="DX6" s="33" t="e">
        <f t="shared" si="13"/>
        <v>#N/A</v>
      </c>
      <c r="DY6" s="33" t="e">
        <f t="shared" si="13"/>
        <v>#N/A</v>
      </c>
      <c r="DZ6" s="33" t="e">
        <f t="shared" si="13"/>
        <v>#N/A</v>
      </c>
      <c r="EA6" s="33" t="e">
        <f t="shared" si="13"/>
        <v>#N/A</v>
      </c>
      <c r="EB6" s="33" t="e">
        <f t="shared" si="13"/>
        <v>#N/A</v>
      </c>
      <c r="EC6" s="33" t="e">
        <f t="shared" si="13"/>
        <v>#N/A</v>
      </c>
      <c r="ED6" s="33" t="str">
        <f>IF(ED7="","",IF(ED7="-","【-】","【"&amp;SUBSTITUTE(TEXT(ED7,"#,##0.00"),"-","△")&amp;"】"))</f>
        <v/>
      </c>
      <c r="EE6" s="33">
        <f>IF(EE7="",NA(),EE7)</f>
        <v>0</v>
      </c>
      <c r="EF6" s="33">
        <f t="shared" ref="EF6:EN6" si="14">IF(EF7="",NA(),EF7)</f>
        <v>0</v>
      </c>
      <c r="EG6" s="33">
        <f t="shared" si="14"/>
        <v>0</v>
      </c>
      <c r="EH6" s="33">
        <f t="shared" si="14"/>
        <v>0</v>
      </c>
      <c r="EI6" s="33">
        <f t="shared" si="14"/>
        <v>0</v>
      </c>
      <c r="EJ6" s="34">
        <f t="shared" si="14"/>
        <v>7.0000000000000007E-2</v>
      </c>
      <c r="EK6" s="34">
        <f t="shared" si="14"/>
        <v>0.08</v>
      </c>
      <c r="EL6" s="34">
        <f t="shared" si="14"/>
        <v>0.26</v>
      </c>
      <c r="EM6" s="34">
        <f t="shared" si="14"/>
        <v>0.13</v>
      </c>
      <c r="EN6" s="34">
        <f t="shared" si="14"/>
        <v>0.13</v>
      </c>
      <c r="EO6" s="33" t="str">
        <f>IF(EO7="","",IF(EO7="-","【-】","【"&amp;SUBSTITUTE(TEXT(EO7,"#,##0.00"),"-","△")&amp;"】"))</f>
        <v>【0.10】</v>
      </c>
    </row>
    <row r="7" spans="1:145" s="35" customFormat="1" x14ac:dyDescent="0.15">
      <c r="A7" s="27"/>
      <c r="B7" s="36">
        <v>2017</v>
      </c>
      <c r="C7" s="36">
        <v>302058</v>
      </c>
      <c r="D7" s="36">
        <v>47</v>
      </c>
      <c r="E7" s="36">
        <v>17</v>
      </c>
      <c r="F7" s="36">
        <v>4</v>
      </c>
      <c r="G7" s="36">
        <v>0</v>
      </c>
      <c r="H7" s="36" t="s">
        <v>110</v>
      </c>
      <c r="I7" s="36" t="s">
        <v>111</v>
      </c>
      <c r="J7" s="36" t="s">
        <v>112</v>
      </c>
      <c r="K7" s="36" t="s">
        <v>113</v>
      </c>
      <c r="L7" s="36" t="s">
        <v>114</v>
      </c>
      <c r="M7" s="36" t="s">
        <v>115</v>
      </c>
      <c r="N7" s="37" t="s">
        <v>116</v>
      </c>
      <c r="O7" s="37" t="s">
        <v>117</v>
      </c>
      <c r="P7" s="37">
        <v>5.08</v>
      </c>
      <c r="Q7" s="37">
        <v>100</v>
      </c>
      <c r="R7" s="37">
        <v>3132</v>
      </c>
      <c r="S7" s="37">
        <v>24005</v>
      </c>
      <c r="T7" s="37">
        <v>43.91</v>
      </c>
      <c r="U7" s="37">
        <v>546.69000000000005</v>
      </c>
      <c r="V7" s="37">
        <v>1208</v>
      </c>
      <c r="W7" s="37">
        <v>0.33</v>
      </c>
      <c r="X7" s="37">
        <v>3660.61</v>
      </c>
      <c r="Y7" s="37">
        <v>78.38</v>
      </c>
      <c r="Z7" s="37">
        <v>65.89</v>
      </c>
      <c r="AA7" s="37">
        <v>57.26</v>
      </c>
      <c r="AB7" s="37">
        <v>48.79</v>
      </c>
      <c r="AC7" s="37">
        <v>94.68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>
        <v>46607.14</v>
      </c>
      <c r="BG7" s="37">
        <v>32701.55</v>
      </c>
      <c r="BH7" s="37">
        <v>2205.88</v>
      </c>
      <c r="BI7" s="37">
        <v>3583.48</v>
      </c>
      <c r="BJ7" s="37">
        <v>3596.23</v>
      </c>
      <c r="BK7" s="37">
        <v>1554.05</v>
      </c>
      <c r="BL7" s="37">
        <v>1671.86</v>
      </c>
      <c r="BM7" s="37">
        <v>1673.47</v>
      </c>
      <c r="BN7" s="37">
        <v>1592.72</v>
      </c>
      <c r="BO7" s="37">
        <v>1223.96</v>
      </c>
      <c r="BP7" s="37">
        <v>1225.44</v>
      </c>
      <c r="BQ7" s="37">
        <v>6.66</v>
      </c>
      <c r="BR7" s="37">
        <v>8.0299999999999994</v>
      </c>
      <c r="BS7" s="37">
        <v>10.37</v>
      </c>
      <c r="BT7" s="37">
        <v>9.9700000000000006</v>
      </c>
      <c r="BU7" s="37">
        <v>59.49</v>
      </c>
      <c r="BV7" s="37">
        <v>53.01</v>
      </c>
      <c r="BW7" s="37">
        <v>50.54</v>
      </c>
      <c r="BX7" s="37">
        <v>49.22</v>
      </c>
      <c r="BY7" s="37">
        <v>53.7</v>
      </c>
      <c r="BZ7" s="37">
        <v>61.54</v>
      </c>
      <c r="CA7" s="37">
        <v>75.58</v>
      </c>
      <c r="CB7" s="37">
        <v>2025.91</v>
      </c>
      <c r="CC7" s="37">
        <v>1724.96</v>
      </c>
      <c r="CD7" s="37">
        <v>1405.51</v>
      </c>
      <c r="CE7" s="37">
        <v>1473.74</v>
      </c>
      <c r="CF7" s="37">
        <v>245.42</v>
      </c>
      <c r="CG7" s="37">
        <v>299.39</v>
      </c>
      <c r="CH7" s="37">
        <v>320.36</v>
      </c>
      <c r="CI7" s="37">
        <v>332.02</v>
      </c>
      <c r="CJ7" s="37">
        <v>300.35000000000002</v>
      </c>
      <c r="CK7" s="37">
        <v>267.86</v>
      </c>
      <c r="CL7" s="37">
        <v>215.23</v>
      </c>
      <c r="CM7" s="37">
        <v>2.38</v>
      </c>
      <c r="CN7" s="37">
        <v>3.23</v>
      </c>
      <c r="CO7" s="37">
        <v>4.6900000000000004</v>
      </c>
      <c r="CP7" s="37">
        <v>5.38</v>
      </c>
      <c r="CQ7" s="37">
        <v>6.69</v>
      </c>
      <c r="CR7" s="37">
        <v>36.200000000000003</v>
      </c>
      <c r="CS7" s="37">
        <v>34.74</v>
      </c>
      <c r="CT7" s="37">
        <v>36.65</v>
      </c>
      <c r="CU7" s="37">
        <v>37.72</v>
      </c>
      <c r="CV7" s="37">
        <v>37.08</v>
      </c>
      <c r="CW7" s="37">
        <v>42.66</v>
      </c>
      <c r="CX7" s="37">
        <v>23.4</v>
      </c>
      <c r="CY7" s="37">
        <v>23.13</v>
      </c>
      <c r="CZ7" s="37">
        <v>27.01</v>
      </c>
      <c r="DA7" s="37">
        <v>25.94</v>
      </c>
      <c r="DB7" s="37">
        <v>28.15</v>
      </c>
      <c r="DC7" s="37">
        <v>71.069999999999993</v>
      </c>
      <c r="DD7" s="37">
        <v>70.14</v>
      </c>
      <c r="DE7" s="37">
        <v>68.83</v>
      </c>
      <c r="DF7" s="37">
        <v>68.459999999999994</v>
      </c>
      <c r="DG7" s="37">
        <v>67.22</v>
      </c>
      <c r="DH7" s="37">
        <v>82.67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>
        <v>0</v>
      </c>
      <c r="EF7" s="37">
        <v>0</v>
      </c>
      <c r="EG7" s="37">
        <v>0</v>
      </c>
      <c r="EH7" s="37">
        <v>0</v>
      </c>
      <c r="EI7" s="37">
        <v>0</v>
      </c>
      <c r="EJ7" s="37">
        <v>7.0000000000000007E-2</v>
      </c>
      <c r="EK7" s="37">
        <v>0.08</v>
      </c>
      <c r="EL7" s="37">
        <v>0.26</v>
      </c>
      <c r="EM7" s="37">
        <v>0.13</v>
      </c>
      <c r="EN7" s="37">
        <v>0.13</v>
      </c>
      <c r="EO7" s="37">
        <v>0.1</v>
      </c>
    </row>
    <row r="8" spans="1:145" x14ac:dyDescent="0.15"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 x14ac:dyDescent="0.15">
      <c r="A9" s="39"/>
      <c r="B9" s="39" t="s">
        <v>118</v>
      </c>
      <c r="C9" s="39" t="s">
        <v>119</v>
      </c>
      <c r="D9" s="39" t="s">
        <v>120</v>
      </c>
      <c r="E9" s="39" t="s">
        <v>121</v>
      </c>
      <c r="F9" s="39" t="s">
        <v>122</v>
      </c>
      <c r="R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5" x14ac:dyDescent="0.15">
      <c r="A10" s="39" t="s">
        <v>60</v>
      </c>
      <c r="B10" s="40">
        <f>DATEVALUE($B$6-4&amp;"年1月1日")</f>
        <v>41275</v>
      </c>
      <c r="C10" s="40">
        <f>DATEVALUE($B$6-3&amp;"年1月1日")</f>
        <v>41640</v>
      </c>
      <c r="D10" s="40">
        <f>DATEVALUE($B$6-2&amp;"年1月1日")</f>
        <v>42005</v>
      </c>
      <c r="E10" s="40">
        <f>DATEVALUE($B$6-1&amp;"年1月1日")</f>
        <v>42370</v>
      </c>
      <c r="F10" s="40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127493</cp:lastModifiedBy>
  <dcterms:created xsi:type="dcterms:W3CDTF">2018-12-03T09:16:05Z</dcterms:created>
  <dcterms:modified xsi:type="dcterms:W3CDTF">2019-02-12T02:05:31Z</dcterms:modified>
  <cp:category/>
</cp:coreProperties>
</file>