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g1\fs\下水道課\03.業務計画係\業務計画係\◎◎総務◎◎\02○決算統計\公営企業分析表について\平成29年度分経営比較分析\"/>
    </mc:Choice>
  </mc:AlternateContent>
  <workbookProtection workbookAlgorithmName="SHA-512" workbookHashValue="WLn/ePq7kqiknedvuTp40+0LgcxfmWR7YLj4mYD+J28rrvsuOFv8BckyoedaZgcqVsm25ia0Vv3NiKH85pM+Ig==" workbookSaltValue="+FUdq0d/Y2C11NEMC2a49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<sst xmlns="http://schemas.openxmlformats.org/spreadsheetml/2006/main" count="245" uniqueCount="126">
  <si>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</si>
  <si>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</si>
  <si>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</si>
  <si>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</si>
  <si>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</si>
  <si>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</si>
  <si>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</si>
  <si>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</si>
  <si>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</si>
  <si>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</si>
  <si>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</si>
  <si>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</si>
  <si>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</si>
  <si>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</si>
  <si>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</si>
  <si>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</si>
  <si>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</si>
  <si>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</si>
  <si>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</si>
  <si>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</si>
  <si>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</si>
  <si>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</si>
  <si>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</si>
  <si>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</si>
  <si>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</si>
  <si>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</si>
  <si>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</si>
  <si>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</si>
  <si>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</si>
  <si>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</si>
  <si>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</si>
  <si>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</si>
  <si>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</si>
  <si>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</si>
  <si>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</si>
  <si>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</si>
  <si>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</si>
  <si>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</si>
  <si>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</si>
  <si>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</si>
  <si>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</si>
  <si>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</si>
  <si>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</si>
  <si>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</si>
  <si>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</si>
  <si>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</si>
  <si>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</si>
  <si>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</si>
  <si>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</si>
  <si>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</si>
  <si>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</si>
  <si>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</si>
  <si>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</si>
  <si>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</si>
  <si>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</si>
  <si>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</si>
  <si>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</si>
  <si>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</si>
  <si>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</si>
  <si>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</si>
  <si>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</si>
  <si>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</si>
  <si>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</si>
  <si>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</si>
  <si>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</si>
  <si>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</si>
  <si>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</si>
  <si>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</si>
  <si>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</si>
  <si>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</si>
  <si>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</si>
  <si>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</si>
  <si>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</si>
  <si>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</si>
  <si>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</si>
  <si>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</si>
  <si>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</si>
  <si>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</si>
  <si>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</si>
  <si>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</si>
  <si>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</si>
  <si>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</si>
  <si>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</si>
  <si>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</si>
  <si>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</si>
  <si>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</si>
  <si>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</si>
  <si>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</si>
  <si>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</si>
  <si>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</si>
  <si>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</si>
  <si>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</si>
  <si>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</si>
  <si>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</si>
  <si>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</si>
  <si>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</si>
  <si>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</si>
  <si>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</si>
  <si>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</si>
  <si>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</si>
  <si>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</si>
  <si>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</si>
  <si>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</si>
  <si>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</si>
  <si>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</si>
  <si>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</si>
  <si>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</si>
  <si>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</si>
  <si>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</si>
  <si>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</si>
  <si>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</si>
  <si>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</si>
  <si>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</si>
  <si>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</si>
  <si>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</si>
  <si>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</si>
  <si>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</si>
  <si>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</si>
  <si>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</si>
  <si>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</si>
  <si>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</si>
  <si>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</si>
  <si>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</si>
  <si>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本市下水道事業は、⑤経費回収率に見られるように、汚水処理に要する経費を下水道使用料で賄うことができていない状況であり、この差を一般会計繰入で補填している状況です。
　汚水処理に要する経費のうち、維持管理費（汚水を処理する経費や下水道管・処理場などの施設等を維持管理するための経費）は下水道使用料で賄うことができていますが、資本費（下水道を整備するために借り入れた地方債の元利償還費）の回収まで至っていない状況です。今後、使用料の改定や維持管理費の削減などにより経費回収率を100%に近づけなければなりません。
　本市は起伏に富んだ地形であり、下水道整備に要する費用が大きく、ポンプ施設の整備も必要となり資本費の負担が大きくなっています。また、ポンプ施設の修繕や改築更新に要する費用も大きくなっています。しかしながら、経費削減や適正管理により⑥汚水処理原価は減少傾向にあり、類似団体の平均値に近づいてきています。
　⑧水洗化率は徐々に増加していますが、⑤経費回収率を上げるためにも、さらに接続促進を進める必要があります。未接続世帯への周知を行うとともに、助成金制度の見直しや新たな施策の検討を行う必要があります。</t>
    <rPh sb="1" eb="2">
      <t>ホン</t>
    </rPh>
    <rPh sb="2" eb="3">
      <t>シ</t>
    </rPh>
    <rPh sb="3" eb="6">
      <t>ゲスイドウ</t>
    </rPh>
    <rPh sb="6" eb="8">
      <t>ジギョウ</t>
    </rPh>
    <rPh sb="11" eb="13">
      <t>ケイヒ</t>
    </rPh>
    <rPh sb="13" eb="15">
      <t>カイシュウ</t>
    </rPh>
    <rPh sb="15" eb="16">
      <t>リツ</t>
    </rPh>
    <rPh sb="17" eb="18">
      <t>ミ</t>
    </rPh>
    <rPh sb="25" eb="27">
      <t>オスイ</t>
    </rPh>
    <rPh sb="27" eb="29">
      <t>ショリ</t>
    </rPh>
    <rPh sb="30" eb="31">
      <t>ヨウ</t>
    </rPh>
    <rPh sb="33" eb="35">
      <t>ケイヒ</t>
    </rPh>
    <rPh sb="36" eb="39">
      <t>ゲスイドウ</t>
    </rPh>
    <rPh sb="39" eb="41">
      <t>シヨウ</t>
    </rPh>
    <rPh sb="41" eb="42">
      <t>リョウ</t>
    </rPh>
    <rPh sb="43" eb="44">
      <t>マカナ</t>
    </rPh>
    <rPh sb="54" eb="56">
      <t>ジョウキョウ</t>
    </rPh>
    <rPh sb="62" eb="63">
      <t>サ</t>
    </rPh>
    <rPh sb="64" eb="66">
      <t>イッパン</t>
    </rPh>
    <rPh sb="66" eb="68">
      <t>カイケイ</t>
    </rPh>
    <rPh sb="68" eb="70">
      <t>クリイレ</t>
    </rPh>
    <rPh sb="71" eb="73">
      <t>ホテン</t>
    </rPh>
    <rPh sb="77" eb="79">
      <t>ジョウキョウ</t>
    </rPh>
    <rPh sb="85" eb="87">
      <t>オスイ</t>
    </rPh>
    <rPh sb="87" eb="89">
      <t>ショリ</t>
    </rPh>
    <rPh sb="90" eb="91">
      <t>ヨウ</t>
    </rPh>
    <rPh sb="93" eb="95">
      <t>ケイヒ</t>
    </rPh>
    <rPh sb="99" eb="101">
      <t>イジ</t>
    </rPh>
    <rPh sb="101" eb="104">
      <t>カンリヒ</t>
    </rPh>
    <rPh sb="105" eb="107">
      <t>オスイ</t>
    </rPh>
    <rPh sb="108" eb="110">
      <t>ショリ</t>
    </rPh>
    <rPh sb="112" eb="114">
      <t>ケイヒ</t>
    </rPh>
    <rPh sb="115" eb="118">
      <t>ゲスイドウ</t>
    </rPh>
    <rPh sb="118" eb="119">
      <t>カン</t>
    </rPh>
    <rPh sb="120" eb="123">
      <t>ショリジョウ</t>
    </rPh>
    <rPh sb="126" eb="128">
      <t>シセツ</t>
    </rPh>
    <rPh sb="128" eb="129">
      <t>トウ</t>
    </rPh>
    <rPh sb="130" eb="132">
      <t>イジ</t>
    </rPh>
    <rPh sb="132" eb="134">
      <t>カンリ</t>
    </rPh>
    <rPh sb="139" eb="141">
      <t>ケイヒ</t>
    </rPh>
    <rPh sb="143" eb="146">
      <t>ゲスイドウ</t>
    </rPh>
    <rPh sb="146" eb="148">
      <t>シヨウ</t>
    </rPh>
    <rPh sb="148" eb="149">
      <t>リョウ</t>
    </rPh>
    <rPh sb="150" eb="151">
      <t>マカナ</t>
    </rPh>
    <rPh sb="163" eb="165">
      <t>シホン</t>
    </rPh>
    <rPh sb="165" eb="166">
      <t>ヒ</t>
    </rPh>
    <rPh sb="167" eb="170">
      <t>ゲスイドウ</t>
    </rPh>
    <rPh sb="171" eb="173">
      <t>セイビ</t>
    </rPh>
    <rPh sb="178" eb="179">
      <t>カ</t>
    </rPh>
    <rPh sb="180" eb="181">
      <t>イ</t>
    </rPh>
    <rPh sb="183" eb="186">
      <t>チホウサイ</t>
    </rPh>
    <rPh sb="187" eb="189">
      <t>ガンリ</t>
    </rPh>
    <rPh sb="189" eb="192">
      <t>ショウカンヒ</t>
    </rPh>
    <rPh sb="194" eb="196">
      <t>カイシュウ</t>
    </rPh>
    <rPh sb="198" eb="199">
      <t>イタ</t>
    </rPh>
    <rPh sb="204" eb="206">
      <t>ジョウキョウ</t>
    </rPh>
    <rPh sb="209" eb="211">
      <t>コンゴ</t>
    </rPh>
    <rPh sb="212" eb="214">
      <t>シヨウ</t>
    </rPh>
    <rPh sb="214" eb="215">
      <t>リョウ</t>
    </rPh>
    <rPh sb="216" eb="218">
      <t>カイテイ</t>
    </rPh>
    <rPh sb="219" eb="221">
      <t>イジ</t>
    </rPh>
    <rPh sb="221" eb="224">
      <t>カンリヒ</t>
    </rPh>
    <rPh sb="225" eb="227">
      <t>サクゲン</t>
    </rPh>
    <rPh sb="232" eb="234">
      <t>ケイヒ</t>
    </rPh>
    <rPh sb="234" eb="236">
      <t>カイシュウ</t>
    </rPh>
    <rPh sb="236" eb="237">
      <t>リツ</t>
    </rPh>
    <rPh sb="412" eb="415">
      <t>スイセンカ</t>
    </rPh>
    <rPh sb="415" eb="416">
      <t>リツ</t>
    </rPh>
    <rPh sb="417" eb="419">
      <t>ジョジョ</t>
    </rPh>
    <rPh sb="420" eb="422">
      <t>ゾウカ</t>
    </rPh>
    <rPh sb="430" eb="432">
      <t>ケイヒ</t>
    </rPh>
    <rPh sb="432" eb="434">
      <t>カイシュウ</t>
    </rPh>
    <rPh sb="434" eb="435">
      <t>リツ</t>
    </rPh>
    <rPh sb="436" eb="437">
      <t>ア</t>
    </rPh>
    <rPh sb="447" eb="449">
      <t>セツゾク</t>
    </rPh>
    <rPh sb="449" eb="451">
      <t>ソクシン</t>
    </rPh>
    <rPh sb="452" eb="453">
      <t>スス</t>
    </rPh>
    <rPh sb="455" eb="457">
      <t>ヒツヨウ</t>
    </rPh>
    <rPh sb="463" eb="466">
      <t>ミセツゾク</t>
    </rPh>
    <rPh sb="466" eb="468">
      <t>セタイ</t>
    </rPh>
    <rPh sb="470" eb="472">
      <t>シュウチ</t>
    </rPh>
    <rPh sb="473" eb="474">
      <t>オコナ</t>
    </rPh>
    <rPh sb="480" eb="483">
      <t>ジョセイキン</t>
    </rPh>
    <rPh sb="483" eb="485">
      <t>セイド</t>
    </rPh>
    <rPh sb="486" eb="488">
      <t>ミナオ</t>
    </rPh>
    <rPh sb="490" eb="491">
      <t>アラ</t>
    </rPh>
    <rPh sb="493" eb="495">
      <t>シサク</t>
    </rPh>
    <rPh sb="496" eb="498">
      <t>ケントウ</t>
    </rPh>
    <rPh sb="499" eb="500">
      <t>オコナ</t>
    </rPh>
    <rPh sb="501" eb="503">
      <t>ヒツヨウ</t>
    </rPh>
    <phoneticPr fontId="4"/>
  </si>
  <si>
    <t>　本市下水道事業は、昭和54年度の建設事業開始し、平成13年度の供用開始から下水道施設、特にポンプ施設のような耐用年数の短い施設の老朽化が進んでいます。ポンプ施設はＩＣＴを活用した包括的民間委託を行い維持管理を行なっていますが、不具合も多く修繕を重ねながら運行している状況です。
　今後は早期にストックマネジメント計画を策定し、下水道施設の計画的な修繕や改築更新を行う必要があります。</t>
    <phoneticPr fontId="4"/>
  </si>
  <si>
    <t>　本市の下水道は事業費を抑えながらも未だ整備中であり、今後の下水道施設の改築更新の必要性を鑑みると建設改良費や維持管理費の増加は免れません。
　そのため、経営計画・事業計画の見直しを行いながら経費削減を行わなければなりません。
　また、収入面においては、水洗化率向上のために更なる接続促進を行うとともに、使用料の適正化を図り、収入を増加させていく必要があります。</t>
    <rPh sb="1" eb="2">
      <t>ホン</t>
    </rPh>
    <rPh sb="2" eb="3">
      <t>シ</t>
    </rPh>
    <rPh sb="4" eb="7">
      <t>ゲスイドウ</t>
    </rPh>
    <rPh sb="8" eb="11">
      <t>ジギョウヒ</t>
    </rPh>
    <rPh sb="12" eb="13">
      <t>オサ</t>
    </rPh>
    <rPh sb="18" eb="19">
      <t>イマ</t>
    </rPh>
    <rPh sb="20" eb="23">
      <t>セイビチュウ</t>
    </rPh>
    <rPh sb="27" eb="29">
      <t>コンゴ</t>
    </rPh>
    <rPh sb="30" eb="33">
      <t>ゲスイドウ</t>
    </rPh>
    <rPh sb="33" eb="35">
      <t>シセツ</t>
    </rPh>
    <rPh sb="36" eb="38">
      <t>カイチク</t>
    </rPh>
    <rPh sb="38" eb="40">
      <t>コウシン</t>
    </rPh>
    <rPh sb="41" eb="44">
      <t>ヒツヨウセイ</t>
    </rPh>
    <rPh sb="45" eb="46">
      <t>カンガ</t>
    </rPh>
    <rPh sb="49" eb="51">
      <t>ケンセツ</t>
    </rPh>
    <rPh sb="51" eb="53">
      <t>カイリョウ</t>
    </rPh>
    <rPh sb="53" eb="54">
      <t>ヒ</t>
    </rPh>
    <rPh sb="55" eb="57">
      <t>イジ</t>
    </rPh>
    <rPh sb="57" eb="59">
      <t>カンリ</t>
    </rPh>
    <rPh sb="59" eb="60">
      <t>ヒ</t>
    </rPh>
    <rPh sb="61" eb="63">
      <t>ゾウカ</t>
    </rPh>
    <rPh sb="64" eb="65">
      <t>マヌガ</t>
    </rPh>
    <rPh sb="77" eb="79">
      <t>ケイエイ</t>
    </rPh>
    <rPh sb="79" eb="81">
      <t>ケイカク</t>
    </rPh>
    <rPh sb="82" eb="84">
      <t>ジギョウ</t>
    </rPh>
    <rPh sb="84" eb="86">
      <t>ケイカク</t>
    </rPh>
    <rPh sb="87" eb="89">
      <t>ミナオ</t>
    </rPh>
    <rPh sb="91" eb="92">
      <t>オコナ</t>
    </rPh>
    <rPh sb="96" eb="98">
      <t>ケイヒ</t>
    </rPh>
    <rPh sb="98" eb="100">
      <t>サクゲン</t>
    </rPh>
    <rPh sb="101" eb="102">
      <t>オコナ</t>
    </rPh>
    <rPh sb="118" eb="121">
      <t>シュウニュウメン</t>
    </rPh>
    <rPh sb="127" eb="130">
      <t>スイセンカ</t>
    </rPh>
    <rPh sb="130" eb="131">
      <t>リツ</t>
    </rPh>
    <rPh sb="131" eb="133">
      <t>コウジョウ</t>
    </rPh>
    <rPh sb="137" eb="138">
      <t>サラ</t>
    </rPh>
    <rPh sb="140" eb="142">
      <t>セツゾク</t>
    </rPh>
    <rPh sb="142" eb="144">
      <t>ソクシン</t>
    </rPh>
    <rPh sb="145" eb="146">
      <t>オコナ</t>
    </rPh>
    <rPh sb="152" eb="154">
      <t>シヨウ</t>
    </rPh>
    <rPh sb="154" eb="155">
      <t>リョウ</t>
    </rPh>
    <rPh sb="156" eb="159">
      <t>テキセイカ</t>
    </rPh>
    <rPh sb="160" eb="161">
      <t>ハカ</t>
    </rPh>
    <rPh sb="163" eb="165">
      <t>シュウニュウ</t>
    </rPh>
    <rPh sb="166" eb="168">
      <t>ゾウカ</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</si>
</sst>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0.78</c:v>
                </c:pt>
                <c:pt idx="1">
                  <c:v>0.17</c:v>
                </c:pt>
                <c:pt idx="2" formatCode="#,##0.00;&quot;△&quot;#,##0.00">
                  <c:v>0</c:v>
                </c:pt>
                <c:pt idx="3" formatCode="#,##0.00;&quot;△&quot;#,##0.00">
                  <c:v>0</c:v>
                </c:pt>
                <c:pt idx="4">
                  <c:v>0.4</c:v>
                </c:pt>
              </c:numCache>
            </c:numRef>
          </c:val>
          <c:extLst>
            <c:ext xmlns:c16="http://schemas.microsoft.com/office/drawing/2014/chart" uri="{C3380CC4-5D6E-409C-BE32-E72D297353CC}">
              <c16:uniqueId val="{00000000-FBFE-4ED3-B6F7-DDD0A6185B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c:ext xmlns:c16="http://schemas.microsoft.com/office/drawing/2014/chart" uri="{C3380CC4-5D6E-409C-BE32-E72D297353CC}">
              <c16:uniqueId val="{00000001-FBFE-4ED3-B6F7-DDD0A6185B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10-4FB9-BBC7-AB3507F504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c:ext xmlns:c16="http://schemas.microsoft.com/office/drawing/2014/chart" uri="{C3380CC4-5D6E-409C-BE32-E72D297353CC}">
              <c16:uniqueId val="{00000001-6D10-4FB9-BBC7-AB3507F504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81.09</c:v>
                </c:pt>
                <c:pt idx="1">
                  <c:v>81.150000000000006</c:v>
                </c:pt>
                <c:pt idx="2">
                  <c:v>81.98</c:v>
                </c:pt>
                <c:pt idx="3">
                  <c:v>82.59</c:v>
                </c:pt>
                <c:pt idx="4">
                  <c:v>82.96</c:v>
                </c:pt>
              </c:numCache>
            </c:numRef>
          </c:val>
          <c:extLst>
            <c:ext xmlns:c16="http://schemas.microsoft.com/office/drawing/2014/chart" uri="{C3380CC4-5D6E-409C-BE32-E72D297353CC}">
              <c16:uniqueId val="{00000000-F7F0-4CC7-BC4A-94D82CD70A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c:ext xmlns:c16="http://schemas.microsoft.com/office/drawing/2014/chart" uri="{C3380CC4-5D6E-409C-BE32-E72D297353CC}">
              <c16:uniqueId val="{00000001-F7F0-4CC7-BC4A-94D82CD70A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57.1</c:v>
                </c:pt>
                <c:pt idx="1">
                  <c:v>59.07</c:v>
                </c:pt>
                <c:pt idx="2">
                  <c:v>76.78</c:v>
                </c:pt>
                <c:pt idx="3">
                  <c:v>74.88</c:v>
                </c:pt>
                <c:pt idx="4">
                  <c:v>87.34</c:v>
                </c:pt>
              </c:numCache>
            </c:numRef>
          </c:val>
          <c:extLst>
            <c:ext xmlns:c16="http://schemas.microsoft.com/office/drawing/2014/chart" uri="{C3380CC4-5D6E-409C-BE32-E72D297353CC}">
              <c16:uniqueId val="{00000000-B70F-4FCD-AF6E-0E15F6C43C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F-4FCD-AF6E-0E15F6C43C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6-45AE-BD66-AE730054F5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6-45AE-BD66-AE730054F5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5-4D0A-859D-BA7122DD80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5-4D0A-859D-BA7122DD80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CC-42A3-A6F8-C6B67104E9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CC-42A3-A6F8-C6B67104E9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A6-402D-80F7-066ACA57F9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6-402D-80F7-066ACA57F9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1586.71</c:v>
                </c:pt>
                <c:pt idx="1">
                  <c:v>1405.56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72-4265-A3A1-421BD8F8C7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c:ext xmlns:c16="http://schemas.microsoft.com/office/drawing/2014/chart" uri="{C3380CC4-5D6E-409C-BE32-E72D297353CC}">
              <c16:uniqueId val="{00000001-BD72-4265-A3A1-421BD8F8C7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49.26</c:v>
                </c:pt>
                <c:pt idx="1">
                  <c:v>50.34</c:v>
                </c:pt>
                <c:pt idx="2">
                  <c:v>59.46</c:v>
                </c:pt>
                <c:pt idx="3">
                  <c:v>68.099999999999994</c:v>
                </c:pt>
                <c:pt idx="4">
                  <c:v>87.08</c:v>
                </c:pt>
              </c:numCache>
            </c:numRef>
          </c:val>
          <c:extLst>
            <c:ext xmlns:c16="http://schemas.microsoft.com/office/drawing/2014/chart" uri="{C3380CC4-5D6E-409C-BE32-E72D297353CC}">
              <c16:uniqueId val="{00000000-9DE0-47C0-9787-24038F857C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c:ext xmlns:c16="http://schemas.microsoft.com/office/drawing/2014/chart" uri="{C3380CC4-5D6E-409C-BE32-E72D297353CC}">
              <c16:uniqueId val="{00000001-9DE0-47C0-9787-24038F857C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309.55</c:v>
                </c:pt>
                <c:pt idx="1">
                  <c:v>307.93</c:v>
                </c:pt>
                <c:pt idx="2">
                  <c:v>260.38</c:v>
                </c:pt>
                <c:pt idx="3">
                  <c:v>227.5</c:v>
                </c:pt>
                <c:pt idx="4">
                  <c:v>180.5</c:v>
                </c:pt>
              </c:numCache>
            </c:numRef>
          </c:val>
          <c:extLst>
            <c:ext xmlns:c16="http://schemas.microsoft.com/office/drawing/2014/chart" uri="{C3380CC4-5D6E-409C-BE32-E72D297353CC}">
              <c16:uniqueId val="{00000000-7065-45B6-90A6-38417AFF96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c:ext xmlns:c16="http://schemas.microsoft.com/office/drawing/2014/chart" uri="{C3380CC4-5D6E-409C-BE32-E72D297353CC}">
              <c16:uniqueId val="{00000001-7065-45B6-90A6-38417AFF96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橋本市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f>データ!S6</f>
        <v>63789</v>
      </c>
      <c r="AM8" s="66"/>
      <c r="AN8" s="66"/>
      <c r="AO8" s="66"/>
      <c r="AP8" s="66"/>
      <c r="AQ8" s="66"/>
      <c r="AR8" s="66"/>
      <c r="AS8" s="66"/>
      <c r="AT8" s="65">
        <f>データ!T6</f>
        <v>130.55000000000001</v>
      </c>
      <c r="AU8" s="65"/>
      <c r="AV8" s="65"/>
      <c r="AW8" s="65"/>
      <c r="AX8" s="65"/>
      <c r="AY8" s="65"/>
      <c r="AZ8" s="65"/>
      <c r="BA8" s="65"/>
      <c r="BB8" s="65">
        <f>データ!U6</f>
        <v>488.62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62.46</v>
      </c>
      <c r="Q10" s="65"/>
      <c r="R10" s="65"/>
      <c r="S10" s="65"/>
      <c r="T10" s="65"/>
      <c r="U10" s="65"/>
      <c r="V10" s="65"/>
      <c r="W10" s="65">
        <f>データ!Q6</f>
        <v>91.86</v>
      </c>
      <c r="X10" s="65"/>
      <c r="Y10" s="65"/>
      <c r="Z10" s="65"/>
      <c r="AA10" s="65"/>
      <c r="AB10" s="65"/>
      <c r="AC10" s="65"/>
      <c r="AD10" s="66">
        <f>データ!R6</f>
        <v>3000</v>
      </c>
      <c r="AE10" s="66"/>
      <c r="AF10" s="66"/>
      <c r="AG10" s="66"/>
      <c r="AH10" s="66"/>
      <c r="AI10" s="66"/>
      <c r="AJ10" s="66"/>
      <c r="AK10" s="2"/>
      <c r="AL10" s="66">
        <f>データ!V6</f>
        <v>39654</v>
      </c>
      <c r="AM10" s="66"/>
      <c r="AN10" s="66"/>
      <c r="AO10" s="66"/>
      <c r="AP10" s="66"/>
      <c r="AQ10" s="66"/>
      <c r="AR10" s="66"/>
      <c r="AS10" s="66"/>
      <c r="AT10" s="65">
        <f>データ!W6</f>
        <v>9.1999999999999993</v>
      </c>
      <c r="AU10" s="65"/>
      <c r="AV10" s="65"/>
      <c r="AW10" s="65"/>
      <c r="AX10" s="65"/>
      <c r="AY10" s="65"/>
      <c r="AZ10" s="65"/>
      <c r="BA10" s="65"/>
      <c r="BB10" s="65">
        <f>データ!X6</f>
        <v>4310.22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DXbCGD/8Mf4SrIPctbIYV1wU2c83v/JsODYs+ow8ANzYiUmLbiXScMs9YEEiL8YSzDxu4haKiKKTjwDUe3KO8w==" saltValue="88EoqwOkkltTCSprfsRA/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302031</v>
      </c>
      <c r="D6" s="32">
        <f t="shared" si="3"/>
        <v>47</v>
      </c>
      <c r="E6" s="32">
        <f t="shared" si="3"/>
        <v>17</v>
      </c>
      <c r="F6" s="32">
        <f t="shared" si="3"/>
        <v>1</v>
      </c>
      <c r="G6" s="32">
        <f t="shared" si="3"/>
        <v>0</v>
      </c>
      <c r="H6" s="32" t="str">
        <f t="shared" si="3"/>
        <v>和歌山県　橋本市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62.46</v>
      </c>
      <c r="Q6" s="33">
        <f t="shared" si="3"/>
        <v>91.86</v>
      </c>
      <c r="R6" s="33">
        <f t="shared" si="3"/>
        <v>3000</v>
      </c>
      <c r="S6" s="33">
        <f t="shared" si="3"/>
        <v>63789</v>
      </c>
      <c r="T6" s="33">
        <f t="shared" si="3"/>
        <v>130.55000000000001</v>
      </c>
      <c r="U6" s="33">
        <f t="shared" si="3"/>
        <v>488.62</v>
      </c>
      <c r="V6" s="33">
        <f t="shared" si="3"/>
        <v>39654</v>
      </c>
      <c r="W6" s="33">
        <f t="shared" si="3"/>
        <v>9.1999999999999993</v>
      </c>
      <c r="X6" s="33">
        <f t="shared" si="3"/>
        <v>4310.22</v>
      </c>
      <c r="Y6" s="34">
        <f>IF(Y7="",NA(),Y7)</f>
        <v>57.1</v>
      </c>
      <c r="Z6" s="34">
        <f t="shared" ref="Z6:AH6" si="4">IF(Z7="",NA(),Z7)</f>
        <v>59.07</v>
      </c>
      <c r="AA6" s="34">
        <f t="shared" si="4"/>
        <v>76.78</v>
      </c>
      <c r="AB6" s="34">
        <f t="shared" si="4"/>
        <v>74.88</v>
      </c>
      <c r="AC6" s="34">
        <f t="shared" si="4"/>
        <v>87.34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1586.71</v>
      </c>
      <c r="BG6" s="34">
        <f t="shared" ref="BG6:BO6" si="7">IF(BG7="",NA(),BG7)</f>
        <v>1405.56</v>
      </c>
      <c r="BH6" s="33">
        <f t="shared" si="7"/>
        <v>0</v>
      </c>
      <c r="BI6" s="33">
        <f t="shared" si="7"/>
        <v>0</v>
      </c>
      <c r="BJ6" s="33">
        <f t="shared" si="7"/>
        <v>0</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49.26</v>
      </c>
      <c r="BR6" s="34">
        <f t="shared" ref="BR6:BZ6" si="8">IF(BR7="",NA(),BR7)</f>
        <v>50.34</v>
      </c>
      <c r="BS6" s="34">
        <f t="shared" si="8"/>
        <v>59.46</v>
      </c>
      <c r="BT6" s="34">
        <f t="shared" si="8"/>
        <v>68.099999999999994</v>
      </c>
      <c r="BU6" s="34">
        <f t="shared" si="8"/>
        <v>87.08</v>
      </c>
      <c r="BV6" s="34">
        <f t="shared" si="8"/>
        <v>79.540000000000006</v>
      </c>
      <c r="BW6" s="34">
        <f t="shared" si="8"/>
        <v>83</v>
      </c>
      <c r="BX6" s="34">
        <f t="shared" si="8"/>
        <v>84.32</v>
      </c>
      <c r="BY6" s="34">
        <f t="shared" si="8"/>
        <v>85.23</v>
      </c>
      <c r="BZ6" s="34">
        <f t="shared" si="8"/>
        <v>88.37</v>
      </c>
      <c r="CA6" s="33" t="str">
        <f>IF(CA7="","",IF(CA7="-","【-】","【"&amp;SUBSTITUTE(TEXT(CA7,"#,##0.00"),"-","△")&amp;"】"))</f>
        <v>【101.26】</v>
      </c>
      <c r="CB6" s="34">
        <f>IF(CB7="",NA(),CB7)</f>
        <v>309.55</v>
      </c>
      <c r="CC6" s="34">
        <f t="shared" ref="CC6:CK6" si="9">IF(CC7="",NA(),CC7)</f>
        <v>307.93</v>
      </c>
      <c r="CD6" s="34">
        <f t="shared" si="9"/>
        <v>260.38</v>
      </c>
      <c r="CE6" s="34">
        <f t="shared" si="9"/>
        <v>227.5</v>
      </c>
      <c r="CF6" s="34">
        <f t="shared" si="9"/>
        <v>180.5</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81.09</v>
      </c>
      <c r="CY6" s="34">
        <f t="shared" ref="CY6:DG6" si="11">IF(CY7="",NA(),CY7)</f>
        <v>81.150000000000006</v>
      </c>
      <c r="CZ6" s="34">
        <f t="shared" si="11"/>
        <v>81.98</v>
      </c>
      <c r="DA6" s="34">
        <f t="shared" si="11"/>
        <v>82.59</v>
      </c>
      <c r="DB6" s="34">
        <f t="shared" si="11"/>
        <v>82.96</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0.78</v>
      </c>
      <c r="EF6" s="34">
        <f t="shared" ref="EF6:EN6" si="14">IF(EF7="",NA(),EF7)</f>
        <v>0.17</v>
      </c>
      <c r="EG6" s="33">
        <f t="shared" si="14"/>
        <v>0</v>
      </c>
      <c r="EH6" s="33">
        <f t="shared" si="14"/>
        <v>0</v>
      </c>
      <c r="EI6" s="34">
        <f t="shared" si="14"/>
        <v>0.4</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302031</v>
      </c>
      <c r="D7" s="36">
        <v>47</v>
      </c>
      <c r="E7" s="36">
        <v>17</v>
      </c>
      <c r="F7" s="36">
        <v>1</v>
      </c>
      <c r="G7" s="36">
        <v>0</v>
      </c>
      <c r="H7" s="36" t="s">
        <v>110</v>
      </c>
      <c r="I7" s="36" t="s">
        <v>111</v>
      </c>
      <c r="J7" s="36" t="s">
        <v>112</v>
      </c>
      <c r="K7" s="36" t="s">
        <v>113</v>
      </c>
      <c r="L7" s="36" t="s">
        <v>114</v>
      </c>
      <c r="M7" s="36" t="s">
        <v>115</v>
      </c>
      <c r="N7" s="37" t="s">
        <v>116</v>
      </c>
      <c r="O7" s="37" t="s">
        <v>117</v>
      </c>
      <c r="P7" s="37">
        <v>62.46</v>
      </c>
      <c r="Q7" s="37">
        <v>91.86</v>
      </c>
      <c r="R7" s="37">
        <v>3000</v>
      </c>
      <c r="S7" s="37">
        <v>63789</v>
      </c>
      <c r="T7" s="37">
        <v>130.55000000000001</v>
      </c>
      <c r="U7" s="37">
        <v>488.62</v>
      </c>
      <c r="V7" s="37">
        <v>39654</v>
      </c>
      <c r="W7" s="37">
        <v>9.1999999999999993</v>
      </c>
      <c r="X7" s="37">
        <v>4310.22</v>
      </c>
      <c r="Y7" s="37">
        <v>57.1</v>
      </c>
      <c r="Z7" s="37">
        <v>59.07</v>
      </c>
      <c r="AA7" s="37">
        <v>76.78</v>
      </c>
      <c r="AB7" s="37">
        <v>74.88</v>
      </c>
      <c r="AC7" s="37">
        <v>87.34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1586.71</v>
      </c>
      <c r="BG7" s="37">
        <v>1405.56</v>
      </c>
      <c r="BH7" s="37">
        <v>0</v>
      </c>
      <c r="BI7" s="37">
        <v>0</v>
      </c>
      <c r="BJ7" s="37">
        <v>0</v>
      </c>
      <c r="BK7" s="37">
        <v>1115.1099999999999</v>
      </c>
      <c r="BL7" s="37">
        <v>1010.51</v>
      </c>
      <c r="BM7" s="37">
        <v>1031.56</v>
      </c>
      <c r="BN7" s="37">
        <v>1053.93</v>
      </c>
      <c r="BO7" s="37">
        <v>1046.25</v>
      </c>
      <c r="BP7" s="37">
        <v>707.33</v>
      </c>
      <c r="BQ7" s="37">
        <v>49.26</v>
      </c>
      <c r="BR7" s="37">
        <v>50.34</v>
      </c>
      <c r="BS7" s="37">
        <v>59.46</v>
      </c>
      <c r="BT7" s="37">
        <v>68.099999999999994</v>
      </c>
      <c r="BU7" s="37">
        <v>87.08</v>
      </c>
      <c r="BV7" s="37">
        <v>79.540000000000006</v>
      </c>
      <c r="BW7" s="37">
        <v>83</v>
      </c>
      <c r="BX7" s="37">
        <v>84.32</v>
      </c>
      <c r="BY7" s="37">
        <v>85.23</v>
      </c>
      <c r="BZ7" s="37">
        <v>88.37</v>
      </c>
      <c r="CA7" s="37">
        <v>101.26</v>
      </c>
      <c r="CB7" s="37">
        <v>309.55</v>
      </c>
      <c r="CC7" s="37">
        <v>307.93</v>
      </c>
      <c r="CD7" s="37">
        <v>260.38</v>
      </c>
      <c r="CE7" s="37">
        <v>227.5</v>
      </c>
      <c r="CF7" s="37">
        <v>180.5</v>
      </c>
      <c r="CG7" s="37">
        <v>199.36</v>
      </c>
      <c r="CH7" s="37">
        <v>193.74</v>
      </c>
      <c r="CI7" s="37">
        <v>188.12</v>
      </c>
      <c r="CJ7" s="37">
        <v>185.7</v>
      </c>
      <c r="CK7" s="37">
        <v>178.11</v>
      </c>
      <c r="CL7" s="37">
        <v>136.38999999999999</v>
      </c>
      <c r="CM7" s="37" t="s">
        <v>116</v>
      </c>
      <c r="CN7" s="37" t="s">
        <v>116</v>
      </c>
      <c r="CO7" s="37" t="s">
        <v>116</v>
      </c>
      <c r="CP7" s="37" t="s">
        <v>116</v>
      </c>
      <c r="CQ7" s="37" t="s">
        <v>116</v>
      </c>
      <c r="CR7" s="37">
        <v>62.09</v>
      </c>
      <c r="CS7" s="37">
        <v>62.23</v>
      </c>
      <c r="CT7" s="37">
        <v>60</v>
      </c>
      <c r="CU7" s="37">
        <v>61.03</v>
      </c>
      <c r="CV7" s="37">
        <v>59.55</v>
      </c>
      <c r="CW7" s="37">
        <v>60.13</v>
      </c>
      <c r="CX7" s="37">
        <v>81.09</v>
      </c>
      <c r="CY7" s="37">
        <v>81.150000000000006</v>
      </c>
      <c r="CZ7" s="37">
        <v>81.98</v>
      </c>
      <c r="DA7" s="37">
        <v>82.59</v>
      </c>
      <c r="DB7" s="37">
        <v>82.96</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0.78</v>
      </c>
      <c r="EF7" s="37">
        <v>0.17</v>
      </c>
      <c r="EG7" s="37">
        <v>0</v>
      </c>
      <c r="EH7" s="37">
        <v>0</v>
      </c>
      <c r="EI7" s="37">
        <v>0.4</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惠介</cp:lastModifiedBy>
  <cp:lastPrinted>2019-01-18T01:24:56Z</cp:lastPrinted>
  <dcterms:created xsi:type="dcterms:W3CDTF">2018-12-03T09:06:27Z</dcterms:created>
  <dcterms:modified xsi:type="dcterms:W3CDTF">2019-01-22T02:33:49Z</dcterms:modified>
  <cp:category/>
</cp:coreProperties>
</file>