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01006\Desktop\経営比較分析表\"/>
    </mc:Choice>
  </mc:AlternateContent>
  <workbookProtection workbookAlgorithmName="SHA-512" workbookHashValue="1mL4JHqHa8fVkrPKfg+Gj9mdchKkXf6mL7i3x+NJ/XO+AvSvNVrkw9kvRCfEGIipV2OZ5TukeGjSJJDyUM/bEA==" workbookSaltValue="YGzxPfkiQIlNLgXjSI9GX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<sst xmlns="http://schemas.openxmlformats.org/spreadsheetml/2006/main" count="232" uniqueCount="120">
  <si>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</si>
  <si>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</si>
  <si>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</si>
  <si>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</si>
  <si>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</si>
  <si>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</si>
  <si>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</si>
  <si>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</si>
  <si>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</si>
  <si>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</si>
  <si>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</si>
  <si>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</si>
  <si>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</si>
  <si>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</si>
  <si>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</si>
  <si>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</si>
  <si>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</si>
  <si>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</si>
  <si>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</si>
  <si>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</si>
  <si>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</si>
  <si>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</si>
  <si>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</si>
  <si>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</si>
  <si>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</si>
  <si>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</si>
  <si>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</si>
  <si>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</si>
  <si>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</si>
  <si>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</si>
  <si>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</si>
  <si>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</si>
  <si>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</si>
  <si>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</si>
  <si>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</si>
  <si>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</si>
  <si>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</si>
  <si>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</si>
  <si>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</si>
  <si>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</si>
  <si>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</si>
  <si>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</si>
  <si>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</si>
  <si>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</si>
  <si>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</si>
  <si>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</si>
  <si>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</si>
  <si>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</si>
  <si>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</si>
  <si>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</si>
  <si>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</si>
  <si>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</si>
  <si>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</si>
  <si>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</si>
  <si>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</si>
  <si>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</si>
  <si>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</si>
  <si>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</si>
  <si>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</si>
  <si>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</si>
  <si>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</si>
  <si>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</si>
  <si>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</si>
  <si>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</si>
  <si>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</si>
  <si>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</si>
  <si>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</si>
  <si>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</si>
  <si>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</si>
  <si>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</si>
  <si>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</si>
  <si>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</si>
  <si>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</si>
  <si>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</si>
  <si>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</si>
  <si>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</si>
  <si>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</si>
  <si>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</si>
  <si>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</si>
  <si>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</si>
  <si>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</si>
  <si>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</si>
  <si>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</si>
  <si>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</si>
  <si>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</si>
  <si>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</si>
  <si>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</si>
  <si>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</si>
  <si>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</si>
  <si>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</si>
  <si>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</si>
  <si>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</si>
  <si>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</si>
  <si>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</si>
  <si>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</si>
  <si>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</si>
  <si>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</si>
  <si>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</si>
  <si>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</si>
  <si>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</si>
  <si>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</si>
  <si>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</si>
  <si>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</si>
  <si>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</si>
  <si>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</si>
  <si>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海南市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</si>
  <si>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</si>
  <si>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</si>
  <si>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</si>
  <si>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</si>
  <si>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</si>
  <si>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</si>
  <si>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</si>
  <si>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</si>
  <si>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</si>
  <si>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</si>
  <si>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</si>
  <si>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
　近年、類似団体平均と同水準で推移しているが、管路経年化率が平均を下回っているところを見ると、浄水場など主要施設の方がより老朽化が進んでいると言える。今後は導水管の更新やその後予定の室山浄水場の更新など、施設整備がよりスムーズに効果的に行えるよう、事業計画を見直しながら主要施設の更新に取り組む。
【管路経年化率】
　前年度より5.53ポイント上昇した。また類似団体平均を1.44ポイント下回っているが、昭和50年代の拡張時に布設した管など耐用年数間近のものが数多く残っており、今後急激な増加が見込まれることから、漏水による影響が大きい老朽管を最優先に、経年化率の増加を抑えられるよう更新に取り組む。
【管路更新率】
　前年度より0.2ポイント上昇したが、類似団体平均を0.11ポイント下回っており、また耐用年数を考えれば、まだまだ更新ペースを上げていく必要があるため、漏水による影響が大きい老朽管を最優先に、平準化して更新に取り組む。</t>
    <rPh sb="15" eb="17">
      <t>キンネン</t>
    </rPh>
    <rPh sb="29" eb="31">
      <t>スイイ</t>
    </rPh>
    <rPh sb="324" eb="327">
      <t>ゼンネンド</t>
    </rPh>
    <rPh sb="336" eb="338">
      <t>ジョウショウ</t>
    </rPh>
    <phoneticPr fontId="4"/>
  </si>
  <si>
    <t>「経営の健全性・効率性」の各指標のうち、経常収支比率・料金回収率及び給水原価に関わる経常費用の節減に向けた取り組みとしては、施設の維持管理に係る業務委託の拡大や契約方法の見直しを図る。また有収率の向上を図るため、老朽管の更新を進めるとともに、漏水箇所の早期修繕に努める。施設利用率については、今後の配水施設更新にあたり、将来の水需要予測に見合った規模や能力へ見直すことにより改善を図る。
「老朽化の状況」の各指標の改善に向けた取り組みとしては、導水管をはじめ老朽化した管路や室山浄水場など主要施設の更新を、優先順位に沿って、安定供給体制を次の世代へ引き継げるよう計画的に行っていく。この施設への大規模投資により、後年にわたり減価償却費や支払利息、更に企業債の償還金が増加していくことになるが、更新時期や内容、事業費やその財源など、よりスムーズに効果的に行えるように事業計画の見直しを重ね、経営に関する各指標への影響を最小限に抑えられるよう努める。</t>
    <phoneticPr fontId="4"/>
  </si>
  <si>
    <t>【経常収支比率】
 簡易水道統合により、営業収益は約8900万円増加したが、営業費用において、約1億2600万円増加したことから、前年度より5.32ポイント下降した。今後も業務委託の拡大や契約方法の見直しによる維持管理費の削減を図り、健全経営に努める。
【累積欠損金比率】
 長年にわたり0％であるが、今後は老朽化施設への大規模投資に伴う減価償却費や支払利息の増加により中々利益が得られず、利益剰余金の減少が続いていくものと見込まれる。
【流動比率】
　類似団体平均より174.86ポイント下回っており、今後も大規模投資による企業債の増加により減少傾向で推移することが見込まれる。
【企業債残高対給水収益比率】
　簡易水道からの企業債残高の引継ぎと新規発行に伴い、前年度より136.88ポイント増加した。類似団体平均を276.68ポイント上回っており、今後も大規模投資による更なる増加が見込まれるが、老朽化施設の延命を図り、施設の更新時期・工法等を見直すことにより、企業債の発行抑制に努める。
【料金回収率】
　給水原価の上昇により、前年度より1.14ポイント下降した。今後は更なる業務委託の拡大や契約方法の見直しによる維持管理費の節減等を図り、料金回収率の向上に努める。
【給水原価】
　簡易水道統合による経常費用の増加に伴い、前年度より2.51ポイント上昇し類似団体平均を1.57ポイント上回った。今後も大規模投資に伴う減価償却費や支払利息の増加により、給水原価の増加が見込まれる。
【施設利用率】
　簡易水道統合による配水量の増加に伴い、前年度より9.78ポイント上昇し類似団体平均を9.18ポイント上回ったが、今後は人口減少や高齢化が進むことにより、利用率の減少が見込まれる。
【有収率】
　有収率の低い簡易水道との統合により、前年度より3.16ポイント下降した。また、類似団体平均を13.07ポイント下回っていることから、早急な漏水対策を講じ有収率の向上に努める。</t>
    <rPh sb="10" eb="12">
      <t>カンイ</t>
    </rPh>
    <rPh sb="12" eb="14">
      <t>スイドウ</t>
    </rPh>
    <rPh sb="14" eb="16">
      <t>トウゴウ</t>
    </rPh>
    <rPh sb="49" eb="50">
      <t>オク</t>
    </rPh>
    <rPh sb="307" eb="309">
      <t>カンイ</t>
    </rPh>
    <rPh sb="309" eb="311">
      <t>スイドウ</t>
    </rPh>
    <rPh sb="317" eb="319">
      <t>ザンダカ</t>
    </rPh>
    <rPh sb="320" eb="322">
      <t>ヒキツ</t>
    </rPh>
    <rPh sb="329" eb="330">
      <t>トモナ</t>
    </rPh>
    <rPh sb="545" eb="547">
      <t>カンイ</t>
    </rPh>
    <rPh sb="547" eb="549">
      <t>スイドウ</t>
    </rPh>
    <rPh sb="549" eb="551">
      <t>トウゴウ</t>
    </rPh>
    <rPh sb="554" eb="556">
      <t>ケイジョウ</t>
    </rPh>
    <rPh sb="556" eb="558">
      <t>ヒヨウ</t>
    </rPh>
    <rPh sb="559" eb="561">
      <t>ゾウカ</t>
    </rPh>
    <rPh sb="562" eb="563">
      <t>トモナ</t>
    </rPh>
    <rPh sb="565" eb="568">
      <t>ゼンネンド</t>
    </rPh>
    <rPh sb="578" eb="580">
      <t>ジョウショウ</t>
    </rPh>
    <rPh sb="581" eb="583">
      <t>ルイジ</t>
    </rPh>
    <rPh sb="583" eb="585">
      <t>ダンタイ</t>
    </rPh>
    <rPh sb="585" eb="587">
      <t>ヘイキン</t>
    </rPh>
    <rPh sb="596" eb="598">
      <t>ウワマワ</t>
    </rPh>
    <rPh sb="662" eb="664">
      <t>ハイスイ</t>
    </rPh>
    <rPh sb="664" eb="665">
      <t>リョウ</t>
    </rPh>
    <rPh sb="666" eb="668">
      <t>ゾウカ</t>
    </rPh>
    <rPh sb="672" eb="675">
      <t>ゼンネンド</t>
    </rPh>
    <rPh sb="685" eb="687">
      <t>ジョウショウ</t>
    </rPh>
    <rPh sb="688" eb="690">
      <t>ルイジ</t>
    </rPh>
    <rPh sb="690" eb="692">
      <t>ダンタイ</t>
    </rPh>
    <rPh sb="692" eb="694">
      <t>ヘイキン</t>
    </rPh>
    <rPh sb="703" eb="705">
      <t>ウワマワ</t>
    </rPh>
    <rPh sb="709" eb="711">
      <t>コンゴ</t>
    </rPh>
    <rPh sb="712" eb="714">
      <t>ジンコウ</t>
    </rPh>
    <rPh sb="714" eb="716">
      <t>ゲンショウ</t>
    </rPh>
    <rPh sb="717" eb="720">
      <t>コウレイカ</t>
    </rPh>
    <rPh sb="721" eb="722">
      <t>スス</t>
    </rPh>
    <rPh sb="729" eb="732">
      <t>リヨウリツ</t>
    </rPh>
    <rPh sb="733" eb="735">
      <t>ゲンショウ</t>
    </rPh>
    <rPh sb="736" eb="738">
      <t>ミコ</t>
    </rPh>
    <rPh sb="750" eb="753">
      <t>ユウシュウリツ</t>
    </rPh>
    <rPh sb="754" eb="755">
      <t>ヒク</t>
    </rPh>
    <rPh sb="816" eb="818">
      <t>サッキュウ</t>
    </rPh>
    <rPh sb="819" eb="821">
      <t>ロウスイ</t>
    </rPh>
    <rPh sb="821" eb="823">
      <t>タイサク</t>
    </rPh>
    <rPh sb="826" eb="829">
      <t>ユウシュウリツ</t>
    </rPh>
    <rPh sb="830" eb="832">
      <t>コウジョウ</t>
    </rPh>
    <rPh sb="833" eb="83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</si>
</sst>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0.49</c:v>
                </c:pt>
                <c:pt idx="1">
                  <c:v>0.53</c:v>
                </c:pt>
                <c:pt idx="2">
                  <c:v>0.34</c:v>
                </c:pt>
                <c:pt idx="3">
                  <c:v>0.44</c:v>
                </c:pt>
                <c:pt idx="4">
                  <c:v>0.64</c:v>
                </c:pt>
              </c:numCache>
            </c:numRef>
          </c:val>
          <c:extLst>
            <c:ext xmlns:c16="http://schemas.microsoft.com/office/drawing/2014/chart" uri="{C3380CC4-5D6E-409C-BE32-E72D297353CC}">
              <c16:uniqueId val="{00000000-D232-4BBC-8D35-E2094957A33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0.75</c:v>
                </c:pt>
              </c:numCache>
            </c:numRef>
          </c:val>
          <c:smooth val="0"/>
          <c:extLst>
            <c:ext xmlns:c16="http://schemas.microsoft.com/office/drawing/2014/chart" uri="{C3380CC4-5D6E-409C-BE32-E72D297353CC}">
              <c16:uniqueId val="{00000001-D232-4BBC-8D35-E2094957A33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57.69</c:v>
                </c:pt>
                <c:pt idx="1">
                  <c:v>56.01</c:v>
                </c:pt>
                <c:pt idx="2">
                  <c:v>55.81</c:v>
                </c:pt>
                <c:pt idx="3">
                  <c:v>59.14</c:v>
                </c:pt>
                <c:pt idx="4">
                  <c:v>68.92</c:v>
                </c:pt>
              </c:numCache>
            </c:numRef>
          </c:val>
          <c:extLst>
            <c:ext xmlns:c16="http://schemas.microsoft.com/office/drawing/2014/chart" uri="{C3380CC4-5D6E-409C-BE32-E72D297353CC}">
              <c16:uniqueId val="{00000000-9065-41EE-9D91-8AF805A13CB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59.74</c:v>
                </c:pt>
              </c:numCache>
            </c:numRef>
          </c:val>
          <c:smooth val="0"/>
          <c:extLst>
            <c:ext xmlns:c16="http://schemas.microsoft.com/office/drawing/2014/chart" uri="{C3380CC4-5D6E-409C-BE32-E72D297353CC}">
              <c16:uniqueId val="{00000001-9065-41EE-9D91-8AF805A13CB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80.069999999999993</c:v>
                </c:pt>
                <c:pt idx="1">
                  <c:v>80.45</c:v>
                </c:pt>
                <c:pt idx="2">
                  <c:v>80.489999999999995</c:v>
                </c:pt>
                <c:pt idx="3">
                  <c:v>77.37</c:v>
                </c:pt>
                <c:pt idx="4">
                  <c:v>74.209999999999994</c:v>
                </c:pt>
              </c:numCache>
            </c:numRef>
          </c:val>
          <c:extLst>
            <c:ext xmlns:c16="http://schemas.microsoft.com/office/drawing/2014/chart" uri="{C3380CC4-5D6E-409C-BE32-E72D297353CC}">
              <c16:uniqueId val="{00000000-3CF8-4ECA-9AEE-12F804C8E2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87.28</c:v>
                </c:pt>
              </c:numCache>
            </c:numRef>
          </c:val>
          <c:smooth val="0"/>
          <c:extLst>
            <c:ext xmlns:c16="http://schemas.microsoft.com/office/drawing/2014/chart" uri="{C3380CC4-5D6E-409C-BE32-E72D297353CC}">
              <c16:uniqueId val="{00000001-3CF8-4ECA-9AEE-12F804C8E2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105.51</c:v>
                </c:pt>
                <c:pt idx="1">
                  <c:v>108.98</c:v>
                </c:pt>
                <c:pt idx="2">
                  <c:v>107.92</c:v>
                </c:pt>
                <c:pt idx="3">
                  <c:v>107.15</c:v>
                </c:pt>
                <c:pt idx="4">
                  <c:v>101.83</c:v>
                </c:pt>
              </c:numCache>
            </c:numRef>
          </c:val>
          <c:extLst>
            <c:ext xmlns:c16="http://schemas.microsoft.com/office/drawing/2014/chart" uri="{C3380CC4-5D6E-409C-BE32-E72D297353CC}">
              <c16:uniqueId val="{00000000-E181-4CC9-9BEC-0708D3DE16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112.15</c:v>
                </c:pt>
              </c:numCache>
            </c:numRef>
          </c:val>
          <c:smooth val="0"/>
          <c:extLst>
            <c:ext xmlns:c16="http://schemas.microsoft.com/office/drawing/2014/chart" uri="{C3380CC4-5D6E-409C-BE32-E72D297353CC}">
              <c16:uniqueId val="{00000001-E181-4CC9-9BEC-0708D3DE16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c:v>
                </c:pt>
                <c:pt idx="1">
                  <c:v>44.17</c:v>
                </c:pt>
                <c:pt idx="2">
                  <c:v>45.3</c:v>
                </c:pt>
                <c:pt idx="3">
                  <c:v>46.08</c:v>
                </c:pt>
                <c:pt idx="4">
                  <c:v>43.11</c:v>
                </c:pt>
              </c:numCache>
            </c:numRef>
          </c:val>
          <c:extLst>
            <c:ext xmlns:c16="http://schemas.microsoft.com/office/drawing/2014/chart" uri="{C3380CC4-5D6E-409C-BE32-E72D297353CC}">
              <c16:uniqueId val="{00000000-E259-4E8E-8FD2-1090928A0B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46.94</c:v>
                </c:pt>
              </c:numCache>
            </c:numRef>
          </c:val>
          <c:smooth val="0"/>
          <c:extLst>
            <c:ext xmlns:c16="http://schemas.microsoft.com/office/drawing/2014/chart" uri="{C3380CC4-5D6E-409C-BE32-E72D297353CC}">
              <c16:uniqueId val="{00000001-E259-4E8E-8FD2-1090928A0B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9.0299999999999994</c:v>
                </c:pt>
                <c:pt idx="1">
                  <c:v>8.89</c:v>
                </c:pt>
                <c:pt idx="2">
                  <c:v>8.4700000000000006</c:v>
                </c:pt>
                <c:pt idx="3">
                  <c:v>7.51</c:v>
                </c:pt>
                <c:pt idx="4">
                  <c:v>13.04</c:v>
                </c:pt>
              </c:numCache>
            </c:numRef>
          </c:val>
          <c:extLst>
            <c:ext xmlns:c16="http://schemas.microsoft.com/office/drawing/2014/chart" uri="{C3380CC4-5D6E-409C-BE32-E72D297353CC}">
              <c16:uniqueId val="{00000000-194A-4C38-8F93-FCD6696071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14.48</c:v>
                </c:pt>
              </c:numCache>
            </c:numRef>
          </c:val>
          <c:smooth val="0"/>
          <c:extLst>
            <c:ext xmlns:c16="http://schemas.microsoft.com/office/drawing/2014/chart" uri="{C3380CC4-5D6E-409C-BE32-E72D297353CC}">
              <c16:uniqueId val="{00000001-194A-4C38-8F93-FCD6696071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19-4A04-8A08-D794470FCB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1</c:v>
                </c:pt>
              </c:numCache>
            </c:numRef>
          </c:val>
          <c:smooth val="0"/>
          <c:extLst>
            <c:ext xmlns:c16="http://schemas.microsoft.com/office/drawing/2014/chart" uri="{C3380CC4-5D6E-409C-BE32-E72D297353CC}">
              <c16:uniqueId val="{00000001-2519-4A04-8A08-D794470FCB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540.22</c:v>
                </c:pt>
                <c:pt idx="1">
                  <c:v>228.06</c:v>
                </c:pt>
                <c:pt idx="2">
                  <c:v>218.93</c:v>
                </c:pt>
                <c:pt idx="3">
                  <c:v>206.01</c:v>
                </c:pt>
                <c:pt idx="4">
                  <c:v>180.64</c:v>
                </c:pt>
              </c:numCache>
            </c:numRef>
          </c:val>
          <c:extLst>
            <c:ext xmlns:c16="http://schemas.microsoft.com/office/drawing/2014/chart" uri="{C3380CC4-5D6E-409C-BE32-E72D297353CC}">
              <c16:uniqueId val="{00000000-4FCD-47EB-A714-ED40EC3AC6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355.5</c:v>
                </c:pt>
              </c:numCache>
            </c:numRef>
          </c:val>
          <c:smooth val="0"/>
          <c:extLst>
            <c:ext xmlns:c16="http://schemas.microsoft.com/office/drawing/2014/chart" uri="{C3380CC4-5D6E-409C-BE32-E72D297353CC}">
              <c16:uniqueId val="{00000001-4FCD-47EB-A714-ED40EC3AC6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417.42</c:v>
                </c:pt>
                <c:pt idx="1">
                  <c:v>430.19</c:v>
                </c:pt>
                <c:pt idx="2">
                  <c:v>434.95</c:v>
                </c:pt>
                <c:pt idx="3">
                  <c:v>452.38</c:v>
                </c:pt>
                <c:pt idx="4">
                  <c:v>589.26</c:v>
                </c:pt>
              </c:numCache>
            </c:numRef>
          </c:val>
          <c:extLst>
            <c:ext xmlns:c16="http://schemas.microsoft.com/office/drawing/2014/chart" uri="{C3380CC4-5D6E-409C-BE32-E72D297353CC}">
              <c16:uniqueId val="{00000000-8714-4D9D-BB06-431AD8419EC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312.58</c:v>
                </c:pt>
              </c:numCache>
            </c:numRef>
          </c:val>
          <c:smooth val="0"/>
          <c:extLst>
            <c:ext xmlns:c16="http://schemas.microsoft.com/office/drawing/2014/chart" uri="{C3380CC4-5D6E-409C-BE32-E72D297353CC}">
              <c16:uniqueId val="{00000001-8714-4D9D-BB06-431AD8419EC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100.33</c:v>
                </c:pt>
                <c:pt idx="1">
                  <c:v>103.79</c:v>
                </c:pt>
                <c:pt idx="2">
                  <c:v>103.99</c:v>
                </c:pt>
                <c:pt idx="3">
                  <c:v>98.33</c:v>
                </c:pt>
                <c:pt idx="4">
                  <c:v>97.19</c:v>
                </c:pt>
              </c:numCache>
            </c:numRef>
          </c:val>
          <c:extLst>
            <c:ext xmlns:c16="http://schemas.microsoft.com/office/drawing/2014/chart" uri="{C3380CC4-5D6E-409C-BE32-E72D297353CC}">
              <c16:uniqueId val="{00000000-85FE-4D55-8FE8-8561B248A2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104.57</c:v>
                </c:pt>
              </c:numCache>
            </c:numRef>
          </c:val>
          <c:smooth val="0"/>
          <c:extLst>
            <c:ext xmlns:c16="http://schemas.microsoft.com/office/drawing/2014/chart" uri="{C3380CC4-5D6E-409C-BE32-E72D297353CC}">
              <c16:uniqueId val="{00000001-85FE-4D55-8FE8-8561B248A2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160.81</c:v>
                </c:pt>
                <c:pt idx="1">
                  <c:v>155.80000000000001</c:v>
                </c:pt>
                <c:pt idx="2">
                  <c:v>155.72999999999999</c:v>
                </c:pt>
                <c:pt idx="3">
                  <c:v>164.53</c:v>
                </c:pt>
                <c:pt idx="4">
                  <c:v>167.04</c:v>
                </c:pt>
              </c:numCache>
            </c:numRef>
          </c:val>
          <c:extLst>
            <c:ext xmlns:c16="http://schemas.microsoft.com/office/drawing/2014/chart" uri="{C3380CC4-5D6E-409C-BE32-E72D297353CC}">
              <c16:uniqueId val="{00000000-9BD0-47CD-B7AB-F83E1CD8AE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165.47</c:v>
                </c:pt>
              </c:numCache>
            </c:numRef>
          </c:val>
          <c:smooth val="0"/>
          <c:extLst>
            <c:ext xmlns:c16="http://schemas.microsoft.com/office/drawing/2014/chart" uri="{C3380CC4-5D6E-409C-BE32-E72D297353CC}">
              <c16:uniqueId val="{00000001-9BD0-47CD-B7AB-F83E1CD8AE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海南市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51802</v>
      </c>
      <c r="AM8" s="59"/>
      <c r="AN8" s="59"/>
      <c r="AO8" s="59"/>
      <c r="AP8" s="59"/>
      <c r="AQ8" s="59"/>
      <c r="AR8" s="59"/>
      <c r="AS8" s="59"/>
      <c r="AT8" s="50">
        <f>データ!$S$6</f>
        <v>101.06</v>
      </c>
      <c r="AU8" s="51"/>
      <c r="AV8" s="51"/>
      <c r="AW8" s="51"/>
      <c r="AX8" s="51"/>
      <c r="AY8" s="51"/>
      <c r="AZ8" s="51"/>
      <c r="BA8" s="51"/>
      <c r="BB8" s="52">
        <f>データ!$T$6</f>
        <v>512.59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51.96</v>
      </c>
      <c r="J10" s="51"/>
      <c r="K10" s="51"/>
      <c r="L10" s="51"/>
      <c r="M10" s="51"/>
      <c r="N10" s="51"/>
      <c r="O10" s="62"/>
      <c r="P10" s="52">
        <f>データ!$P$6</f>
        <v>98.12</v>
      </c>
      <c r="Q10" s="52"/>
      <c r="R10" s="52"/>
      <c r="S10" s="52"/>
      <c r="T10" s="52"/>
      <c r="U10" s="52"/>
      <c r="V10" s="52"/>
      <c r="W10" s="59">
        <f>データ!$Q$6</f>
        <v>2805</v>
      </c>
      <c r="X10" s="59"/>
      <c r="Y10" s="59"/>
      <c r="Z10" s="59"/>
      <c r="AA10" s="59"/>
      <c r="AB10" s="59"/>
      <c r="AC10" s="59"/>
      <c r="AD10" s="2"/>
      <c r="AE10" s="2"/>
      <c r="AF10" s="2"/>
      <c r="AG10" s="2"/>
      <c r="AH10" s="4"/>
      <c r="AI10" s="4"/>
      <c r="AJ10" s="4"/>
      <c r="AK10" s="4"/>
      <c r="AL10" s="59">
        <f>データ!$U$6</f>
        <v>50626</v>
      </c>
      <c r="AM10" s="59"/>
      <c r="AN10" s="59"/>
      <c r="AO10" s="59"/>
      <c r="AP10" s="59"/>
      <c r="AQ10" s="59"/>
      <c r="AR10" s="59"/>
      <c r="AS10" s="59"/>
      <c r="AT10" s="50">
        <f>データ!$V$6</f>
        <v>54.07</v>
      </c>
      <c r="AU10" s="51"/>
      <c r="AV10" s="51"/>
      <c r="AW10" s="51"/>
      <c r="AX10" s="51"/>
      <c r="AY10" s="51"/>
      <c r="AZ10" s="51"/>
      <c r="BA10" s="51"/>
      <c r="BB10" s="52">
        <f>データ!$W$6</f>
        <v>936.3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2"/>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2"/>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2"/>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2"/>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2"/>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2"/>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2"/>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2"/>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2"/>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2"/>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2"/>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2"/>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2"/>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2"/>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2"/>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2"/>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2"/>
      <c r="BM33" s="80"/>
      <c r="BN33" s="80"/>
      <c r="BO33" s="80"/>
      <c r="BP33" s="80"/>
      <c r="BQ33" s="80"/>
      <c r="BR33" s="80"/>
      <c r="BS33" s="80"/>
      <c r="BT33" s="80"/>
      <c r="BU33" s="80"/>
      <c r="BV33" s="80"/>
      <c r="BW33" s="80"/>
      <c r="BX33" s="80"/>
      <c r="BY33" s="80"/>
      <c r="BZ33" s="81"/>
    </row>
    <row r="34" spans="1:78" ht="13.5" customHeight="1" x14ac:dyDescent="0.15">
      <c r="A34" s="2"/>
      <c r="B34" s="17"/>
      <c r="C34" s="83" t="s">
        <v>26</v>
      </c>
      <c r="D34" s="83"/>
      <c r="E34" s="83"/>
      <c r="F34" s="83"/>
      <c r="G34" s="83"/>
      <c r="H34" s="83"/>
      <c r="I34" s="83"/>
      <c r="J34" s="83"/>
      <c r="K34" s="83"/>
      <c r="L34" s="83"/>
      <c r="M34" s="83"/>
      <c r="N34" s="83"/>
      <c r="O34" s="83"/>
      <c r="P34" s="83"/>
      <c r="Q34" s="19"/>
      <c r="R34" s="83" t="s">
        <v>27</v>
      </c>
      <c r="S34" s="83"/>
      <c r="T34" s="83"/>
      <c r="U34" s="83"/>
      <c r="V34" s="83"/>
      <c r="W34" s="83"/>
      <c r="X34" s="83"/>
      <c r="Y34" s="83"/>
      <c r="Z34" s="83"/>
      <c r="AA34" s="83"/>
      <c r="AB34" s="83"/>
      <c r="AC34" s="83"/>
      <c r="AD34" s="83"/>
      <c r="AE34" s="83"/>
      <c r="AF34" s="19"/>
      <c r="AG34" s="83" t="s">
        <v>28</v>
      </c>
      <c r="AH34" s="83"/>
      <c r="AI34" s="83"/>
      <c r="AJ34" s="83"/>
      <c r="AK34" s="83"/>
      <c r="AL34" s="83"/>
      <c r="AM34" s="83"/>
      <c r="AN34" s="83"/>
      <c r="AO34" s="83"/>
      <c r="AP34" s="83"/>
      <c r="AQ34" s="83"/>
      <c r="AR34" s="83"/>
      <c r="AS34" s="83"/>
      <c r="AT34" s="83"/>
      <c r="AU34" s="19"/>
      <c r="AV34" s="83" t="s">
        <v>29</v>
      </c>
      <c r="AW34" s="83"/>
      <c r="AX34" s="83"/>
      <c r="AY34" s="83"/>
      <c r="AZ34" s="83"/>
      <c r="BA34" s="83"/>
      <c r="BB34" s="83"/>
      <c r="BC34" s="83"/>
      <c r="BD34" s="83"/>
      <c r="BE34" s="83"/>
      <c r="BF34" s="83"/>
      <c r="BG34" s="83"/>
      <c r="BH34" s="83"/>
      <c r="BI34" s="83"/>
      <c r="BJ34" s="18"/>
      <c r="BK34" s="2"/>
      <c r="BL34" s="82"/>
      <c r="BM34" s="80"/>
      <c r="BN34" s="80"/>
      <c r="BO34" s="80"/>
      <c r="BP34" s="80"/>
      <c r="BQ34" s="80"/>
      <c r="BR34" s="80"/>
      <c r="BS34" s="80"/>
      <c r="BT34" s="80"/>
      <c r="BU34" s="80"/>
      <c r="BV34" s="80"/>
      <c r="BW34" s="80"/>
      <c r="BX34" s="80"/>
      <c r="BY34" s="80"/>
      <c r="BZ34" s="81"/>
    </row>
    <row r="35" spans="1:78" ht="13.5" customHeight="1" x14ac:dyDescent="0.15">
      <c r="A35" s="2"/>
      <c r="B35" s="17"/>
      <c r="C35" s="83"/>
      <c r="D35" s="83"/>
      <c r="E35" s="83"/>
      <c r="F35" s="83"/>
      <c r="G35" s="83"/>
      <c r="H35" s="83"/>
      <c r="I35" s="83"/>
      <c r="J35" s="83"/>
      <c r="K35" s="83"/>
      <c r="L35" s="83"/>
      <c r="M35" s="83"/>
      <c r="N35" s="83"/>
      <c r="O35" s="83"/>
      <c r="P35" s="83"/>
      <c r="Q35" s="19"/>
      <c r="R35" s="83"/>
      <c r="S35" s="83"/>
      <c r="T35" s="83"/>
      <c r="U35" s="83"/>
      <c r="V35" s="83"/>
      <c r="W35" s="83"/>
      <c r="X35" s="83"/>
      <c r="Y35" s="83"/>
      <c r="Z35" s="83"/>
      <c r="AA35" s="83"/>
      <c r="AB35" s="83"/>
      <c r="AC35" s="83"/>
      <c r="AD35" s="83"/>
      <c r="AE35" s="83"/>
      <c r="AF35" s="19"/>
      <c r="AG35" s="83"/>
      <c r="AH35" s="83"/>
      <c r="AI35" s="83"/>
      <c r="AJ35" s="83"/>
      <c r="AK35" s="83"/>
      <c r="AL35" s="83"/>
      <c r="AM35" s="83"/>
      <c r="AN35" s="83"/>
      <c r="AO35" s="83"/>
      <c r="AP35" s="83"/>
      <c r="AQ35" s="83"/>
      <c r="AR35" s="83"/>
      <c r="AS35" s="83"/>
      <c r="AT35" s="83"/>
      <c r="AU35" s="19"/>
      <c r="AV35" s="83"/>
      <c r="AW35" s="83"/>
      <c r="AX35" s="83"/>
      <c r="AY35" s="83"/>
      <c r="AZ35" s="83"/>
      <c r="BA35" s="83"/>
      <c r="BB35" s="83"/>
      <c r="BC35" s="83"/>
      <c r="BD35" s="83"/>
      <c r="BE35" s="83"/>
      <c r="BF35" s="83"/>
      <c r="BG35" s="83"/>
      <c r="BH35" s="83"/>
      <c r="BI35" s="83"/>
      <c r="BJ35" s="18"/>
      <c r="BK35" s="2"/>
      <c r="BL35" s="82"/>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2"/>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2"/>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2"/>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2"/>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2"/>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2"/>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2"/>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2"/>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2"/>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4"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2"/>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2"/>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2"/>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2"/>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2"/>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2"/>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2"/>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2"/>
      <c r="BM55" s="80"/>
      <c r="BN55" s="80"/>
      <c r="BO55" s="80"/>
      <c r="BP55" s="80"/>
      <c r="BQ55" s="80"/>
      <c r="BR55" s="80"/>
      <c r="BS55" s="80"/>
      <c r="BT55" s="80"/>
      <c r="BU55" s="80"/>
      <c r="BV55" s="80"/>
      <c r="BW55" s="80"/>
      <c r="BX55" s="80"/>
      <c r="BY55" s="80"/>
      <c r="BZ55" s="81"/>
    </row>
    <row r="56" spans="1:78" ht="13.5" customHeight="1" x14ac:dyDescent="0.15">
      <c r="A56" s="2"/>
      <c r="B56" s="17"/>
      <c r="C56" s="83" t="s">
        <v>31</v>
      </c>
      <c r="D56" s="83"/>
      <c r="E56" s="83"/>
      <c r="F56" s="83"/>
      <c r="G56" s="83"/>
      <c r="H56" s="83"/>
      <c r="I56" s="83"/>
      <c r="J56" s="83"/>
      <c r="K56" s="83"/>
      <c r="L56" s="83"/>
      <c r="M56" s="83"/>
      <c r="N56" s="83"/>
      <c r="O56" s="83"/>
      <c r="P56" s="83"/>
      <c r="Q56" s="19"/>
      <c r="R56" s="83" t="s">
        <v>32</v>
      </c>
      <c r="S56" s="83"/>
      <c r="T56" s="83"/>
      <c r="U56" s="83"/>
      <c r="V56" s="83"/>
      <c r="W56" s="83"/>
      <c r="X56" s="83"/>
      <c r="Y56" s="83"/>
      <c r="Z56" s="83"/>
      <c r="AA56" s="83"/>
      <c r="AB56" s="83"/>
      <c r="AC56" s="83"/>
      <c r="AD56" s="83"/>
      <c r="AE56" s="83"/>
      <c r="AF56" s="19"/>
      <c r="AG56" s="83" t="s">
        <v>33</v>
      </c>
      <c r="AH56" s="83"/>
      <c r="AI56" s="83"/>
      <c r="AJ56" s="83"/>
      <c r="AK56" s="83"/>
      <c r="AL56" s="83"/>
      <c r="AM56" s="83"/>
      <c r="AN56" s="83"/>
      <c r="AO56" s="83"/>
      <c r="AP56" s="83"/>
      <c r="AQ56" s="83"/>
      <c r="AR56" s="83"/>
      <c r="AS56" s="83"/>
      <c r="AT56" s="83"/>
      <c r="AU56" s="19"/>
      <c r="AV56" s="83" t="s">
        <v>34</v>
      </c>
      <c r="AW56" s="83"/>
      <c r="AX56" s="83"/>
      <c r="AY56" s="83"/>
      <c r="AZ56" s="83"/>
      <c r="BA56" s="83"/>
      <c r="BB56" s="83"/>
      <c r="BC56" s="83"/>
      <c r="BD56" s="83"/>
      <c r="BE56" s="83"/>
      <c r="BF56" s="83"/>
      <c r="BG56" s="83"/>
      <c r="BH56" s="83"/>
      <c r="BI56" s="83"/>
      <c r="BJ56" s="18"/>
      <c r="BK56" s="2"/>
      <c r="BL56" s="82"/>
      <c r="BM56" s="80"/>
      <c r="BN56" s="80"/>
      <c r="BO56" s="80"/>
      <c r="BP56" s="80"/>
      <c r="BQ56" s="80"/>
      <c r="BR56" s="80"/>
      <c r="BS56" s="80"/>
      <c r="BT56" s="80"/>
      <c r="BU56" s="80"/>
      <c r="BV56" s="80"/>
      <c r="BW56" s="80"/>
      <c r="BX56" s="80"/>
      <c r="BY56" s="80"/>
      <c r="BZ56" s="81"/>
    </row>
    <row r="57" spans="1:78" ht="13.5" customHeight="1" x14ac:dyDescent="0.15">
      <c r="A57" s="2"/>
      <c r="B57" s="17"/>
      <c r="C57" s="83"/>
      <c r="D57" s="83"/>
      <c r="E57" s="83"/>
      <c r="F57" s="83"/>
      <c r="G57" s="83"/>
      <c r="H57" s="83"/>
      <c r="I57" s="83"/>
      <c r="J57" s="83"/>
      <c r="K57" s="83"/>
      <c r="L57" s="83"/>
      <c r="M57" s="83"/>
      <c r="N57" s="83"/>
      <c r="O57" s="83"/>
      <c r="P57" s="83"/>
      <c r="Q57" s="19"/>
      <c r="R57" s="83"/>
      <c r="S57" s="83"/>
      <c r="T57" s="83"/>
      <c r="U57" s="83"/>
      <c r="V57" s="83"/>
      <c r="W57" s="83"/>
      <c r="X57" s="83"/>
      <c r="Y57" s="83"/>
      <c r="Z57" s="83"/>
      <c r="AA57" s="83"/>
      <c r="AB57" s="83"/>
      <c r="AC57" s="83"/>
      <c r="AD57" s="83"/>
      <c r="AE57" s="83"/>
      <c r="AF57" s="19"/>
      <c r="AG57" s="83"/>
      <c r="AH57" s="83"/>
      <c r="AI57" s="83"/>
      <c r="AJ57" s="83"/>
      <c r="AK57" s="83"/>
      <c r="AL57" s="83"/>
      <c r="AM57" s="83"/>
      <c r="AN57" s="83"/>
      <c r="AO57" s="83"/>
      <c r="AP57" s="83"/>
      <c r="AQ57" s="83"/>
      <c r="AR57" s="83"/>
      <c r="AS57" s="83"/>
      <c r="AT57" s="83"/>
      <c r="AU57" s="19"/>
      <c r="AV57" s="83"/>
      <c r="AW57" s="83"/>
      <c r="AX57" s="83"/>
      <c r="AY57" s="83"/>
      <c r="AZ57" s="83"/>
      <c r="BA57" s="83"/>
      <c r="BB57" s="83"/>
      <c r="BC57" s="83"/>
      <c r="BD57" s="83"/>
      <c r="BE57" s="83"/>
      <c r="BF57" s="83"/>
      <c r="BG57" s="83"/>
      <c r="BH57" s="83"/>
      <c r="BI57" s="83"/>
      <c r="BJ57" s="18"/>
      <c r="BK57" s="2"/>
      <c r="BL57" s="82"/>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2"/>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2"/>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2"/>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2"/>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2"/>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2"/>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5"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2"/>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2"/>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2"/>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2"/>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2"/>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2"/>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2"/>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2"/>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2"/>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2"/>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2"/>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2"/>
      <c r="BM78" s="80"/>
      <c r="BN78" s="80"/>
      <c r="BO78" s="80"/>
      <c r="BP78" s="80"/>
      <c r="BQ78" s="80"/>
      <c r="BR78" s="80"/>
      <c r="BS78" s="80"/>
      <c r="BT78" s="80"/>
      <c r="BU78" s="80"/>
      <c r="BV78" s="80"/>
      <c r="BW78" s="80"/>
      <c r="BX78" s="80"/>
      <c r="BY78" s="80"/>
      <c r="BZ78" s="81"/>
    </row>
    <row r="79" spans="1:78" ht="13.5" customHeight="1" x14ac:dyDescent="0.15">
      <c r="A79" s="2"/>
      <c r="B79" s="17"/>
      <c r="C79" s="83" t="s">
        <v>37</v>
      </c>
      <c r="D79" s="83"/>
      <c r="E79" s="83"/>
      <c r="F79" s="83"/>
      <c r="G79" s="83"/>
      <c r="H79" s="83"/>
      <c r="I79" s="83"/>
      <c r="J79" s="83"/>
      <c r="K79" s="83"/>
      <c r="L79" s="83"/>
      <c r="M79" s="83"/>
      <c r="N79" s="83"/>
      <c r="O79" s="83"/>
      <c r="P79" s="83"/>
      <c r="Q79" s="83"/>
      <c r="R79" s="83"/>
      <c r="S79" s="83"/>
      <c r="T79" s="83"/>
      <c r="U79" s="19"/>
      <c r="V79" s="19"/>
      <c r="W79" s="83" t="s">
        <v>38</v>
      </c>
      <c r="X79" s="83"/>
      <c r="Y79" s="83"/>
      <c r="Z79" s="83"/>
      <c r="AA79" s="83"/>
      <c r="AB79" s="83"/>
      <c r="AC79" s="83"/>
      <c r="AD79" s="83"/>
      <c r="AE79" s="83"/>
      <c r="AF79" s="83"/>
      <c r="AG79" s="83"/>
      <c r="AH79" s="83"/>
      <c r="AI79" s="83"/>
      <c r="AJ79" s="83"/>
      <c r="AK79" s="83"/>
      <c r="AL79" s="83"/>
      <c r="AM79" s="83"/>
      <c r="AN79" s="83"/>
      <c r="AO79" s="19"/>
      <c r="AP79" s="19"/>
      <c r="AQ79" s="83" t="s">
        <v>39</v>
      </c>
      <c r="AR79" s="83"/>
      <c r="AS79" s="83"/>
      <c r="AT79" s="83"/>
      <c r="AU79" s="83"/>
      <c r="AV79" s="83"/>
      <c r="AW79" s="83"/>
      <c r="AX79" s="83"/>
      <c r="AY79" s="83"/>
      <c r="AZ79" s="83"/>
      <c r="BA79" s="83"/>
      <c r="BB79" s="83"/>
      <c r="BC79" s="83"/>
      <c r="BD79" s="83"/>
      <c r="BE79" s="83"/>
      <c r="BF79" s="83"/>
      <c r="BG79" s="83"/>
      <c r="BH79" s="83"/>
      <c r="BI79" s="4"/>
      <c r="BJ79" s="18"/>
      <c r="BK79" s="2"/>
      <c r="BL79" s="82"/>
      <c r="BM79" s="80"/>
      <c r="BN79" s="80"/>
      <c r="BO79" s="80"/>
      <c r="BP79" s="80"/>
      <c r="BQ79" s="80"/>
      <c r="BR79" s="80"/>
      <c r="BS79" s="80"/>
      <c r="BT79" s="80"/>
      <c r="BU79" s="80"/>
      <c r="BV79" s="80"/>
      <c r="BW79" s="80"/>
      <c r="BX79" s="80"/>
      <c r="BY79" s="80"/>
      <c r="BZ79" s="81"/>
    </row>
    <row r="80" spans="1:78" ht="13.5" customHeight="1" x14ac:dyDescent="0.15">
      <c r="A80" s="2"/>
      <c r="B80" s="17"/>
      <c r="C80" s="83"/>
      <c r="D80" s="83"/>
      <c r="E80" s="83"/>
      <c r="F80" s="83"/>
      <c r="G80" s="83"/>
      <c r="H80" s="83"/>
      <c r="I80" s="83"/>
      <c r="J80" s="83"/>
      <c r="K80" s="83"/>
      <c r="L80" s="83"/>
      <c r="M80" s="83"/>
      <c r="N80" s="83"/>
      <c r="O80" s="83"/>
      <c r="P80" s="83"/>
      <c r="Q80" s="83"/>
      <c r="R80" s="83"/>
      <c r="S80" s="83"/>
      <c r="T80" s="83"/>
      <c r="U80" s="19"/>
      <c r="V80" s="19"/>
      <c r="W80" s="83"/>
      <c r="X80" s="83"/>
      <c r="Y80" s="83"/>
      <c r="Z80" s="83"/>
      <c r="AA80" s="83"/>
      <c r="AB80" s="83"/>
      <c r="AC80" s="83"/>
      <c r="AD80" s="83"/>
      <c r="AE80" s="83"/>
      <c r="AF80" s="83"/>
      <c r="AG80" s="83"/>
      <c r="AH80" s="83"/>
      <c r="AI80" s="83"/>
      <c r="AJ80" s="83"/>
      <c r="AK80" s="83"/>
      <c r="AL80" s="83"/>
      <c r="AM80" s="83"/>
      <c r="AN80" s="83"/>
      <c r="AO80" s="19"/>
      <c r="AP80" s="19"/>
      <c r="AQ80" s="83"/>
      <c r="AR80" s="83"/>
      <c r="AS80" s="83"/>
      <c r="AT80" s="83"/>
      <c r="AU80" s="83"/>
      <c r="AV80" s="83"/>
      <c r="AW80" s="83"/>
      <c r="AX80" s="83"/>
      <c r="AY80" s="83"/>
      <c r="AZ80" s="83"/>
      <c r="BA80" s="83"/>
      <c r="BB80" s="83"/>
      <c r="BC80" s="83"/>
      <c r="BD80" s="83"/>
      <c r="BE80" s="83"/>
      <c r="BF80" s="83"/>
      <c r="BG80" s="83"/>
      <c r="BH80" s="83"/>
      <c r="BI80" s="4"/>
      <c r="BJ80" s="18"/>
      <c r="BK80" s="2"/>
      <c r="BL80" s="82"/>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2"/>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LsvOCXguuqNDnSX9ge7z+yM+DgBE/SFhPr2ha4g4G1TMpWe2+ymLP3JynhcXaGrG7Va7semNq1o5kzHOUbLxg==" saltValue="iJF0gI6iz7EkOlNaBhaQ2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302023</v>
      </c>
      <c r="D6" s="33">
        <f t="shared" si="3"/>
        <v>46</v>
      </c>
      <c r="E6" s="33">
        <f t="shared" si="3"/>
        <v>1</v>
      </c>
      <c r="F6" s="33">
        <f t="shared" si="3"/>
        <v>0</v>
      </c>
      <c r="G6" s="33">
        <f t="shared" si="3"/>
        <v>1</v>
      </c>
      <c r="H6" s="33" t="str">
        <f t="shared" si="3"/>
        <v>和歌山県　海南市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51.96</v>
      </c>
      <c r="P6" s="34">
        <f t="shared" si="3"/>
        <v>98.12</v>
      </c>
      <c r="Q6" s="34">
        <f t="shared" si="3"/>
        <v>2805</v>
      </c>
      <c r="R6" s="34">
        <f t="shared" si="3"/>
        <v>51802</v>
      </c>
      <c r="S6" s="34">
        <f t="shared" si="3"/>
        <v>101.06</v>
      </c>
      <c r="T6" s="34">
        <f t="shared" si="3"/>
        <v>512.59</v>
      </c>
      <c r="U6" s="34">
        <f t="shared" si="3"/>
        <v>50626</v>
      </c>
      <c r="V6" s="34">
        <f t="shared" si="3"/>
        <v>54.07</v>
      </c>
      <c r="W6" s="34">
        <f t="shared" si="3"/>
        <v>936.3</v>
      </c>
      <c r="X6" s="35">
        <f>IF(X7="",NA(),X7)</f>
        <v>105.51</v>
      </c>
      <c r="Y6" s="35">
        <f t="shared" ref="Y6:AG6" si="4">IF(Y7="",NA(),Y7)</f>
        <v>108.98</v>
      </c>
      <c r="Z6" s="35">
        <f t="shared" si="4"/>
        <v>107.92</v>
      </c>
      <c r="AA6" s="35">
        <f t="shared" si="4"/>
        <v>107.15</v>
      </c>
      <c r="AB6" s="35">
        <f t="shared" si="4"/>
        <v>101.83</v>
      </c>
      <c r="AC6" s="35">
        <f t="shared" si="4"/>
        <v>106.89</v>
      </c>
      <c r="AD6" s="35">
        <f t="shared" si="4"/>
        <v>109.04</v>
      </c>
      <c r="AE6" s="35">
        <f t="shared" si="4"/>
        <v>109.64</v>
      </c>
      <c r="AF6" s="35">
        <f t="shared" si="4"/>
        <v>110.95</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1</v>
      </c>
      <c r="AS6" s="34" t="str">
        <f>IF(AS7="","",IF(AS7="-","【-】","【"&amp;SUBSTITUTE(TEXT(AS7,"#,##0.00"),"-","△")&amp;"】"))</f>
        <v>【0.85】</v>
      </c>
      <c r="AT6" s="35">
        <f>IF(AT7="",NA(),AT7)</f>
        <v>540.22</v>
      </c>
      <c r="AU6" s="35">
        <f t="shared" ref="AU6:BC6" si="6">IF(AU7="",NA(),AU7)</f>
        <v>228.06</v>
      </c>
      <c r="AV6" s="35">
        <f t="shared" si="6"/>
        <v>218.93</v>
      </c>
      <c r="AW6" s="35">
        <f t="shared" si="6"/>
        <v>206.01</v>
      </c>
      <c r="AX6" s="35">
        <f t="shared" si="6"/>
        <v>180.64</v>
      </c>
      <c r="AY6" s="35">
        <f t="shared" si="6"/>
        <v>909.68</v>
      </c>
      <c r="AZ6" s="35">
        <f t="shared" si="6"/>
        <v>382.09</v>
      </c>
      <c r="BA6" s="35">
        <f t="shared" si="6"/>
        <v>371.31</v>
      </c>
      <c r="BB6" s="35">
        <f t="shared" si="6"/>
        <v>377.63</v>
      </c>
      <c r="BC6" s="35">
        <f t="shared" si="6"/>
        <v>355.5</v>
      </c>
      <c r="BD6" s="34" t="str">
        <f>IF(BD7="","",IF(BD7="-","【-】","【"&amp;SUBSTITUTE(TEXT(BD7,"#,##0.00"),"-","△")&amp;"】"))</f>
        <v>【264.34】</v>
      </c>
      <c r="BE6" s="35">
        <f>IF(BE7="",NA(),BE7)</f>
        <v>417.42</v>
      </c>
      <c r="BF6" s="35">
        <f t="shared" ref="BF6:BN6" si="7">IF(BF7="",NA(),BF7)</f>
        <v>430.19</v>
      </c>
      <c r="BG6" s="35">
        <f t="shared" si="7"/>
        <v>434.95</v>
      </c>
      <c r="BH6" s="35">
        <f t="shared" si="7"/>
        <v>452.38</v>
      </c>
      <c r="BI6" s="35">
        <f t="shared" si="7"/>
        <v>589.26</v>
      </c>
      <c r="BJ6" s="35">
        <f t="shared" si="7"/>
        <v>382.65</v>
      </c>
      <c r="BK6" s="35">
        <f t="shared" si="7"/>
        <v>385.06</v>
      </c>
      <c r="BL6" s="35">
        <f t="shared" si="7"/>
        <v>373.09</v>
      </c>
      <c r="BM6" s="35">
        <f t="shared" si="7"/>
        <v>364.71</v>
      </c>
      <c r="BN6" s="35">
        <f t="shared" si="7"/>
        <v>312.58</v>
      </c>
      <c r="BO6" s="34" t="str">
        <f>IF(BO7="","",IF(BO7="-","【-】","【"&amp;SUBSTITUTE(TEXT(BO7,"#,##0.00"),"-","△")&amp;"】"))</f>
        <v>【274.27】</v>
      </c>
      <c r="BP6" s="35">
        <f>IF(BP7="",NA(),BP7)</f>
        <v>100.33</v>
      </c>
      <c r="BQ6" s="35">
        <f t="shared" ref="BQ6:BY6" si="8">IF(BQ7="",NA(),BQ7)</f>
        <v>103.79</v>
      </c>
      <c r="BR6" s="35">
        <f t="shared" si="8"/>
        <v>103.99</v>
      </c>
      <c r="BS6" s="35">
        <f t="shared" si="8"/>
        <v>98.33</v>
      </c>
      <c r="BT6" s="35">
        <f t="shared" si="8"/>
        <v>97.19</v>
      </c>
      <c r="BU6" s="35">
        <f t="shared" si="8"/>
        <v>96.1</v>
      </c>
      <c r="BV6" s="35">
        <f t="shared" si="8"/>
        <v>99.07</v>
      </c>
      <c r="BW6" s="35">
        <f t="shared" si="8"/>
        <v>99.99</v>
      </c>
      <c r="BX6" s="35">
        <f t="shared" si="8"/>
        <v>100.65</v>
      </c>
      <c r="BY6" s="35">
        <f t="shared" si="8"/>
        <v>104.57</v>
      </c>
      <c r="BZ6" s="34" t="str">
        <f>IF(BZ7="","",IF(BZ7="-","【-】","【"&amp;SUBSTITUTE(TEXT(BZ7,"#,##0.00"),"-","△")&amp;"】"))</f>
        <v>【104.36】</v>
      </c>
      <c r="CA6" s="35">
        <f>IF(CA7="",NA(),CA7)</f>
        <v>160.81</v>
      </c>
      <c r="CB6" s="35">
        <f t="shared" ref="CB6:CJ6" si="9">IF(CB7="",NA(),CB7)</f>
        <v>155.80000000000001</v>
      </c>
      <c r="CC6" s="35">
        <f t="shared" si="9"/>
        <v>155.72999999999999</v>
      </c>
      <c r="CD6" s="35">
        <f t="shared" si="9"/>
        <v>164.53</v>
      </c>
      <c r="CE6" s="35">
        <f t="shared" si="9"/>
        <v>167.04</v>
      </c>
      <c r="CF6" s="35">
        <f t="shared" si="9"/>
        <v>178.39</v>
      </c>
      <c r="CG6" s="35">
        <f t="shared" si="9"/>
        <v>173.03</v>
      </c>
      <c r="CH6" s="35">
        <f t="shared" si="9"/>
        <v>171.15</v>
      </c>
      <c r="CI6" s="35">
        <f t="shared" si="9"/>
        <v>170.19</v>
      </c>
      <c r="CJ6" s="35">
        <f t="shared" si="9"/>
        <v>165.47</v>
      </c>
      <c r="CK6" s="34" t="str">
        <f>IF(CK7="","",IF(CK7="-","【-】","【"&amp;SUBSTITUTE(TEXT(CK7,"#,##0.00"),"-","△")&amp;"】"))</f>
        <v>【165.71】</v>
      </c>
      <c r="CL6" s="35">
        <f>IF(CL7="",NA(),CL7)</f>
        <v>57.69</v>
      </c>
      <c r="CM6" s="35">
        <f t="shared" ref="CM6:CU6" si="10">IF(CM7="",NA(),CM7)</f>
        <v>56.01</v>
      </c>
      <c r="CN6" s="35">
        <f t="shared" si="10"/>
        <v>55.81</v>
      </c>
      <c r="CO6" s="35">
        <f t="shared" si="10"/>
        <v>59.14</v>
      </c>
      <c r="CP6" s="35">
        <f t="shared" si="10"/>
        <v>68.92</v>
      </c>
      <c r="CQ6" s="35">
        <f t="shared" si="10"/>
        <v>59.23</v>
      </c>
      <c r="CR6" s="35">
        <f t="shared" si="10"/>
        <v>58.58</v>
      </c>
      <c r="CS6" s="35">
        <f t="shared" si="10"/>
        <v>58.53</v>
      </c>
      <c r="CT6" s="35">
        <f t="shared" si="10"/>
        <v>59.01</v>
      </c>
      <c r="CU6" s="35">
        <f t="shared" si="10"/>
        <v>59.74</v>
      </c>
      <c r="CV6" s="34" t="str">
        <f>IF(CV7="","",IF(CV7="-","【-】","【"&amp;SUBSTITUTE(TEXT(CV7,"#,##0.00"),"-","△")&amp;"】"))</f>
        <v>【60.41】</v>
      </c>
      <c r="CW6" s="35">
        <f>IF(CW7="",NA(),CW7)</f>
        <v>80.069999999999993</v>
      </c>
      <c r="CX6" s="35">
        <f t="shared" ref="CX6:DF6" si="11">IF(CX7="",NA(),CX7)</f>
        <v>80.45</v>
      </c>
      <c r="CY6" s="35">
        <f t="shared" si="11"/>
        <v>80.489999999999995</v>
      </c>
      <c r="CZ6" s="35">
        <f t="shared" si="11"/>
        <v>77.37</v>
      </c>
      <c r="DA6" s="35">
        <f t="shared" si="11"/>
        <v>74.209999999999994</v>
      </c>
      <c r="DB6" s="35">
        <f t="shared" si="11"/>
        <v>85.53</v>
      </c>
      <c r="DC6" s="35">
        <f t="shared" si="11"/>
        <v>85.23</v>
      </c>
      <c r="DD6" s="35">
        <f t="shared" si="11"/>
        <v>85.26</v>
      </c>
      <c r="DE6" s="35">
        <f t="shared" si="11"/>
        <v>85.37</v>
      </c>
      <c r="DF6" s="35">
        <f t="shared" si="11"/>
        <v>87.28</v>
      </c>
      <c r="DG6" s="34" t="str">
        <f>IF(DG7="","",IF(DG7="-","【-】","【"&amp;SUBSTITUTE(TEXT(DG7,"#,##0.00"),"-","△")&amp;"】"))</f>
        <v>【89.93】</v>
      </c>
      <c r="DH6" s="35">
        <f>IF(DH7="",NA(),DH7)</f>
        <v>40</v>
      </c>
      <c r="DI6" s="35">
        <f t="shared" ref="DI6:DQ6" si="12">IF(DI7="",NA(),DI7)</f>
        <v>44.17</v>
      </c>
      <c r="DJ6" s="35">
        <f t="shared" si="12"/>
        <v>45.3</v>
      </c>
      <c r="DK6" s="35">
        <f t="shared" si="12"/>
        <v>46.08</v>
      </c>
      <c r="DL6" s="35">
        <f t="shared" si="12"/>
        <v>43.11</v>
      </c>
      <c r="DM6" s="35">
        <f t="shared" si="12"/>
        <v>37.340000000000003</v>
      </c>
      <c r="DN6" s="35">
        <f t="shared" si="12"/>
        <v>44.31</v>
      </c>
      <c r="DO6" s="35">
        <f t="shared" si="12"/>
        <v>45.75</v>
      </c>
      <c r="DP6" s="35">
        <f t="shared" si="12"/>
        <v>46.9</v>
      </c>
      <c r="DQ6" s="35">
        <f t="shared" si="12"/>
        <v>46.94</v>
      </c>
      <c r="DR6" s="34" t="str">
        <f>IF(DR7="","",IF(DR7="-","【-】","【"&amp;SUBSTITUTE(TEXT(DR7,"#,##0.00"),"-","△")&amp;"】"))</f>
        <v>【48.12】</v>
      </c>
      <c r="DS6" s="35">
        <f>IF(DS7="",NA(),DS7)</f>
        <v>9.0299999999999994</v>
      </c>
      <c r="DT6" s="35">
        <f t="shared" ref="DT6:EB6" si="13">IF(DT7="",NA(),DT7)</f>
        <v>8.89</v>
      </c>
      <c r="DU6" s="35">
        <f t="shared" si="13"/>
        <v>8.4700000000000006</v>
      </c>
      <c r="DV6" s="35">
        <f t="shared" si="13"/>
        <v>7.51</v>
      </c>
      <c r="DW6" s="35">
        <f t="shared" si="13"/>
        <v>13.04</v>
      </c>
      <c r="DX6" s="35">
        <f t="shared" si="13"/>
        <v>8.39</v>
      </c>
      <c r="DY6" s="35">
        <f t="shared" si="13"/>
        <v>10.09</v>
      </c>
      <c r="DZ6" s="35">
        <f t="shared" si="13"/>
        <v>10.54</v>
      </c>
      <c r="EA6" s="35">
        <f t="shared" si="13"/>
        <v>12.03</v>
      </c>
      <c r="EB6" s="35">
        <f t="shared" si="13"/>
        <v>14.48</v>
      </c>
      <c r="EC6" s="34" t="str">
        <f>IF(EC7="","",IF(EC7="-","【-】","【"&amp;SUBSTITUTE(TEXT(EC7,"#,##0.00"),"-","△")&amp;"】"))</f>
        <v>【15.89】</v>
      </c>
      <c r="ED6" s="35">
        <f>IF(ED7="",NA(),ED7)</f>
        <v>0.49</v>
      </c>
      <c r="EE6" s="35">
        <f t="shared" ref="EE6:EM6" si="14">IF(EE7="",NA(),EE7)</f>
        <v>0.53</v>
      </c>
      <c r="EF6" s="35">
        <f t="shared" si="14"/>
        <v>0.34</v>
      </c>
      <c r="EG6" s="35">
        <f t="shared" si="14"/>
        <v>0.44</v>
      </c>
      <c r="EH6" s="35">
        <f t="shared" si="14"/>
        <v>0.64</v>
      </c>
      <c r="EI6" s="35">
        <f t="shared" si="14"/>
        <v>0.59</v>
      </c>
      <c r="EJ6" s="35">
        <f t="shared" si="14"/>
        <v>0.6</v>
      </c>
      <c r="EK6" s="35">
        <f t="shared" si="14"/>
        <v>0.56000000000000005</v>
      </c>
      <c r="EL6" s="35">
        <f t="shared" si="14"/>
        <v>0.61</v>
      </c>
      <c r="EM6" s="35">
        <f t="shared" si="14"/>
        <v>0.75</v>
      </c>
      <c r="EN6" s="34" t="str">
        <f>IF(EN7="","",IF(EN7="-","【-】","【"&amp;SUBSTITUTE(TEXT(EN7,"#,##0.00"),"-","△")&amp;"】"))</f>
        <v>【0.69】</v>
      </c>
    </row>
    <row r="7" spans="1:144" s="36" customFormat="1" x14ac:dyDescent="0.15">
      <c r="A7" s="28"/>
      <c r="B7" s="37">
        <v>2017</v>
      </c>
      <c r="C7" s="37">
        <v>302023</v>
      </c>
      <c r="D7" s="37">
        <v>46</v>
      </c>
      <c r="E7" s="37">
        <v>1</v>
      </c>
      <c r="F7" s="37">
        <v>0</v>
      </c>
      <c r="G7" s="37">
        <v>1</v>
      </c>
      <c r="H7" s="37" t="s">
        <v>105</v>
      </c>
      <c r="I7" s="37" t="s">
        <v>106</v>
      </c>
      <c r="J7" s="37" t="s">
        <v>107</v>
      </c>
      <c r="K7" s="37" t="s">
        <v>108</v>
      </c>
      <c r="L7" s="37" t="s">
        <v>109</v>
      </c>
      <c r="M7" s="37" t="s">
        <v>110</v>
      </c>
      <c r="N7" s="38" t="s">
        <v>111</v>
      </c>
      <c r="O7" s="38">
        <v>51.96</v>
      </c>
      <c r="P7" s="38">
        <v>98.12</v>
      </c>
      <c r="Q7" s="38">
        <v>2805</v>
      </c>
      <c r="R7" s="38">
        <v>51802</v>
      </c>
      <c r="S7" s="38">
        <v>101.06</v>
      </c>
      <c r="T7" s="38">
        <v>512.59</v>
      </c>
      <c r="U7" s="38">
        <v>50626</v>
      </c>
      <c r="V7" s="38">
        <v>54.07</v>
      </c>
      <c r="W7" s="38">
        <v>936.3</v>
      </c>
      <c r="X7" s="38">
        <v>105.51</v>
      </c>
      <c r="Y7" s="38">
        <v>108.98</v>
      </c>
      <c r="Z7" s="38">
        <v>107.92</v>
      </c>
      <c r="AA7" s="38">
        <v>107.15</v>
      </c>
      <c r="AB7" s="38">
        <v>101.83</v>
      </c>
      <c r="AC7" s="38">
        <v>106.89</v>
      </c>
      <c r="AD7" s="38">
        <v>109.04</v>
      </c>
      <c r="AE7" s="38">
        <v>109.64</v>
      </c>
      <c r="AF7" s="38">
        <v>110.95</v>
      </c>
      <c r="AG7" s="38">
        <v>112.15</v>
      </c>
      <c r="AH7" s="38">
        <v>113.39</v>
      </c>
      <c r="AI7" s="38">
        <v>0</v>
      </c>
      <c r="AJ7" s="38">
        <v>0</v>
      </c>
      <c r="AK7" s="38">
        <v>0</v>
      </c>
      <c r="AL7" s="38">
        <v>0</v>
      </c>
      <c r="AM7" s="38">
        <v>0</v>
      </c>
      <c r="AN7" s="38">
        <v>7.76</v>
      </c>
      <c r="AO7" s="38">
        <v>3.77</v>
      </c>
      <c r="AP7" s="38">
        <v>3.62</v>
      </c>
      <c r="AQ7" s="38">
        <v>3.91</v>
      </c>
      <c r="AR7" s="38">
        <v>1</v>
      </c>
      <c r="AS7" s="38">
        <v>0.85</v>
      </c>
      <c r="AT7" s="38">
        <v>540.22</v>
      </c>
      <c r="AU7" s="38">
        <v>228.06</v>
      </c>
      <c r="AV7" s="38">
        <v>218.93</v>
      </c>
      <c r="AW7" s="38">
        <v>206.01</v>
      </c>
      <c r="AX7" s="38">
        <v>180.64</v>
      </c>
      <c r="AY7" s="38">
        <v>909.68</v>
      </c>
      <c r="AZ7" s="38">
        <v>382.09</v>
      </c>
      <c r="BA7" s="38">
        <v>371.31</v>
      </c>
      <c r="BB7" s="38">
        <v>377.63</v>
      </c>
      <c r="BC7" s="38">
        <v>355.5</v>
      </c>
      <c r="BD7" s="38">
        <v>264.33999999999997</v>
      </c>
      <c r="BE7" s="38">
        <v>417.42</v>
      </c>
      <c r="BF7" s="38">
        <v>430.19</v>
      </c>
      <c r="BG7" s="38">
        <v>434.95</v>
      </c>
      <c r="BH7" s="38">
        <v>452.38</v>
      </c>
      <c r="BI7" s="38">
        <v>589.26</v>
      </c>
      <c r="BJ7" s="38">
        <v>382.65</v>
      </c>
      <c r="BK7" s="38">
        <v>385.06</v>
      </c>
      <c r="BL7" s="38">
        <v>373.09</v>
      </c>
      <c r="BM7" s="38">
        <v>364.71</v>
      </c>
      <c r="BN7" s="38">
        <v>312.58</v>
      </c>
      <c r="BO7" s="38">
        <v>274.27</v>
      </c>
      <c r="BP7" s="38">
        <v>100.33</v>
      </c>
      <c r="BQ7" s="38">
        <v>103.79</v>
      </c>
      <c r="BR7" s="38">
        <v>103.99</v>
      </c>
      <c r="BS7" s="38">
        <v>98.33</v>
      </c>
      <c r="BT7" s="38">
        <v>97.19</v>
      </c>
      <c r="BU7" s="38">
        <v>96.1</v>
      </c>
      <c r="BV7" s="38">
        <v>99.07</v>
      </c>
      <c r="BW7" s="38">
        <v>99.99</v>
      </c>
      <c r="BX7" s="38">
        <v>100.65</v>
      </c>
      <c r="BY7" s="38">
        <v>104.57</v>
      </c>
      <c r="BZ7" s="38">
        <v>104.36</v>
      </c>
      <c r="CA7" s="38">
        <v>160.81</v>
      </c>
      <c r="CB7" s="38">
        <v>155.80000000000001</v>
      </c>
      <c r="CC7" s="38">
        <v>155.72999999999999</v>
      </c>
      <c r="CD7" s="38">
        <v>164.53</v>
      </c>
      <c r="CE7" s="38">
        <v>167.04</v>
      </c>
      <c r="CF7" s="38">
        <v>178.39</v>
      </c>
      <c r="CG7" s="38">
        <v>173.03</v>
      </c>
      <c r="CH7" s="38">
        <v>171.15</v>
      </c>
      <c r="CI7" s="38">
        <v>170.19</v>
      </c>
      <c r="CJ7" s="38">
        <v>165.47</v>
      </c>
      <c r="CK7" s="38">
        <v>165.71</v>
      </c>
      <c r="CL7" s="38">
        <v>57.69</v>
      </c>
      <c r="CM7" s="38">
        <v>56.01</v>
      </c>
      <c r="CN7" s="38">
        <v>55.81</v>
      </c>
      <c r="CO7" s="38">
        <v>59.14</v>
      </c>
      <c r="CP7" s="38">
        <v>68.92</v>
      </c>
      <c r="CQ7" s="38">
        <v>59.23</v>
      </c>
      <c r="CR7" s="38">
        <v>58.58</v>
      </c>
      <c r="CS7" s="38">
        <v>58.53</v>
      </c>
      <c r="CT7" s="38">
        <v>59.01</v>
      </c>
      <c r="CU7" s="38">
        <v>59.74</v>
      </c>
      <c r="CV7" s="38">
        <v>60.41</v>
      </c>
      <c r="CW7" s="38">
        <v>80.069999999999993</v>
      </c>
      <c r="CX7" s="38">
        <v>80.45</v>
      </c>
      <c r="CY7" s="38">
        <v>80.489999999999995</v>
      </c>
      <c r="CZ7" s="38">
        <v>77.37</v>
      </c>
      <c r="DA7" s="38">
        <v>74.209999999999994</v>
      </c>
      <c r="DB7" s="38">
        <v>85.53</v>
      </c>
      <c r="DC7" s="38">
        <v>85.23</v>
      </c>
      <c r="DD7" s="38">
        <v>85.26</v>
      </c>
      <c r="DE7" s="38">
        <v>85.37</v>
      </c>
      <c r="DF7" s="38">
        <v>87.28</v>
      </c>
      <c r="DG7" s="38">
        <v>89.93</v>
      </c>
      <c r="DH7" s="38">
        <v>40</v>
      </c>
      <c r="DI7" s="38">
        <v>44.17</v>
      </c>
      <c r="DJ7" s="38">
        <v>45.3</v>
      </c>
      <c r="DK7" s="38">
        <v>46.08</v>
      </c>
      <c r="DL7" s="38">
        <v>43.11</v>
      </c>
      <c r="DM7" s="38">
        <v>37.340000000000003</v>
      </c>
      <c r="DN7" s="38">
        <v>44.31</v>
      </c>
      <c r="DO7" s="38">
        <v>45.75</v>
      </c>
      <c r="DP7" s="38">
        <v>46.9</v>
      </c>
      <c r="DQ7" s="38">
        <v>46.94</v>
      </c>
      <c r="DR7" s="38">
        <v>48.12</v>
      </c>
      <c r="DS7" s="38">
        <v>9.0299999999999994</v>
      </c>
      <c r="DT7" s="38">
        <v>8.89</v>
      </c>
      <c r="DU7" s="38">
        <v>8.4700000000000006</v>
      </c>
      <c r="DV7" s="38">
        <v>7.51</v>
      </c>
      <c r="DW7" s="38">
        <v>13.04</v>
      </c>
      <c r="DX7" s="38">
        <v>8.39</v>
      </c>
      <c r="DY7" s="38">
        <v>10.09</v>
      </c>
      <c r="DZ7" s="38">
        <v>10.54</v>
      </c>
      <c r="EA7" s="38">
        <v>12.03</v>
      </c>
      <c r="EB7" s="38">
        <v>14.48</v>
      </c>
      <c r="EC7" s="38">
        <v>15.89</v>
      </c>
      <c r="ED7" s="38">
        <v>0.49</v>
      </c>
      <c r="EE7" s="38">
        <v>0.53</v>
      </c>
      <c r="EF7" s="38">
        <v>0.34</v>
      </c>
      <c r="EG7" s="38">
        <v>0.44</v>
      </c>
      <c r="EH7" s="38">
        <v>0.64</v>
      </c>
      <c r="EI7" s="38">
        <v>0.59</v>
      </c>
      <c r="EJ7" s="38">
        <v>0.6</v>
      </c>
      <c r="EK7" s="38">
        <v>0.56000000000000005</v>
      </c>
      <c r="EL7" s="38">
        <v>0.61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2019-01-23T04:07:18Z</cp:lastPrinted>
  <dcterms:created xsi:type="dcterms:W3CDTF">2018-12-03T08:35:21Z</dcterms:created>
  <dcterms:modified xsi:type="dcterms:W3CDTF">2019-01-23T04:11:16Z</dcterms:modified>
  <cp:category/>
</cp:coreProperties>
</file>