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008164\Desktop\"/>
    </mc:Choice>
  </mc:AlternateContent>
  <workbookProtection workbookAlgorithmName="SHA-512" workbookHashValue="utshtQnHsllQhBAY5Ev/nUkFnz4UFFQRakC/8Wi9QSOjK8v/Zgmm4taLcIMjhmRaWOmS1kzo0RwH+aw7zOeyBw==" workbookSaltValue="EkKchPitqL7CkE8A7bhDKA==" workbookSpinCount="100000" lockStructure="1"/>
  <bookViews>
    <workbookView xWindow="0" yWindow="0" windowWidth="20490" windowHeight="700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I10" i="4"/>
  <c r="AL8" i="4"/>
  <c r="P8" i="4"/>
  <c r="I8" i="4"/>
  <c r="C10" i="5" l="1"/>
  <c r="D10" i="5"/>
  <c r="E10" i="5"/>
  <c r="B10" i="5"/>
</calcChain>
</file>

<file path=xl/sharedStrings.xml><?xml version="1.0" encoding="utf-8"?>
<sst xmlns="http://schemas.openxmlformats.org/spreadsheetml/2006/main" count="239" uniqueCount="125">
  <si>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</si>
  <si>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</si>
  <si>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</si>
  <si>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</si>
  <si>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</si>
  <si>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</si>
  <si>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</si>
  <si>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</si>
  <si>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</si>
  <si>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</si>
  <si>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</si>
  <si>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</si>
  <si>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</si>
  <si>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</si>
  <si>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</si>
  <si>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</si>
  <si>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</si>
  <si>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</si>
  <si>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</si>
  <si>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</si>
  <si>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</si>
  <si>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</si>
  <si>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</si>
  <si>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</si>
  <si>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</si>
  <si>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</si>
  <si>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</si>
  <si>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</si>
  <si>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</si>
  <si>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</si>
  <si>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</si>
  <si>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</si>
  <si>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</si>
  <si>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</si>
  <si>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</si>
  <si>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</si>
  <si>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</si>
  <si>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</si>
  <si>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</si>
  <si>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</si>
  <si>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</si>
  <si>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</si>
  <si>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</si>
  <si>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</si>
  <si>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</si>
  <si>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</si>
  <si>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</si>
  <si>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</si>
  <si>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</si>
  <si>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</si>
  <si>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</si>
  <si>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</si>
  <si>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</si>
  <si>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</si>
  <si>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</si>
  <si>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</si>
  <si>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</si>
  <si>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</si>
  <si>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</si>
  <si>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</si>
  <si>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</si>
  <si>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</si>
  <si>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</si>
  <si>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</si>
  <si>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</si>
  <si>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</si>
  <si>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</si>
  <si>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</si>
  <si>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</si>
  <si>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</si>
  <si>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</si>
  <si>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</si>
  <si>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</si>
  <si>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</si>
  <si>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</si>
  <si>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</si>
  <si>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</si>
  <si>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</si>
  <si>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</si>
  <si>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</si>
  <si>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</si>
  <si>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</si>
  <si>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</si>
  <si>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</si>
  <si>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</si>
  <si>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</si>
  <si>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</si>
  <si>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</si>
  <si>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</si>
  <si>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</si>
  <si>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</si>
  <si>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</si>
  <si>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</si>
  <si>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</si>
  <si>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</si>
  <si>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</si>
  <si>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</si>
  <si>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</si>
  <si>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</si>
  <si>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</si>
  <si>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</si>
  <si>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</si>
  <si>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</si>
  <si>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</si>
  <si>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</si>
  <si>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</si>
  <si>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</si>
  <si>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</si>
  <si>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</si>
  <si>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</si>
  <si>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和歌山県　和歌山市</t>
  </si>
  <si>
    <t>法非適用</t>
  </si>
  <si>
    <t>下水道事業</t>
  </si>
  <si>
    <t>農業集落排水</t>
  </si>
  <si>
    <t>F2</t>
  </si>
  <si>
    <t>非設置</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</si>
  <si>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</si>
  <si>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</si>
  <si>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</si>
  <si>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</si>
  <si>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</si>
  <si>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</si>
  <si>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処理場及びポンプ場の管理運営は、外部委託を行っており、⑥汚水処理原価が平均を上回っているものの更なる歳出削減は難しい状況にある。また、管渠整備も終了していることから、⑧水洗化率の向上を目指すものの、今後、有収水量の大幅な増加は見込むことが出来ない。
　一方、供用開始後から使用料の改定（消費税率の改定分を除く。）を行っておらず、⑤経費回収率が平均よりも低くなっており、過去５か年の①収益的収支比率が100％を下回り、一般会計からの基準外繰出金がなければ収支は赤字となっている。
　なお、平成27年度に類似団体区分がF3（供用開始後15年未満）からF2（供用開始後15年以上30年未満）に移行したことにより、類似団体平均値が大きく変動しており、特に⑤経費回収率や⑥汚水処理原価で平均値との乖離が大きくなっている。また、⑧水洗化率は、ほぼ平均値となっている。</t>
    <rPh sb="1" eb="4">
      <t>ショリジョウ</t>
    </rPh>
    <rPh sb="4" eb="5">
      <t>オヨ</t>
    </rPh>
    <rPh sb="9" eb="10">
      <t>ジョウ</t>
    </rPh>
    <rPh sb="11" eb="13">
      <t>カンリ</t>
    </rPh>
    <rPh sb="13" eb="15">
      <t>ウンエイ</t>
    </rPh>
    <rPh sb="17" eb="19">
      <t>ガイブ</t>
    </rPh>
    <rPh sb="19" eb="21">
      <t>イタク</t>
    </rPh>
    <rPh sb="22" eb="23">
      <t>オコナ</t>
    </rPh>
    <rPh sb="29" eb="31">
      <t>オスイ</t>
    </rPh>
    <rPh sb="31" eb="33">
      <t>ショリ</t>
    </rPh>
    <rPh sb="33" eb="35">
      <t>ゲンカ</t>
    </rPh>
    <rPh sb="36" eb="38">
      <t>ヘイキン</t>
    </rPh>
    <rPh sb="39" eb="41">
      <t>ウワマワ</t>
    </rPh>
    <rPh sb="48" eb="49">
      <t>サラ</t>
    </rPh>
    <rPh sb="51" eb="53">
      <t>サイシュツ</t>
    </rPh>
    <rPh sb="53" eb="55">
      <t>サクゲン</t>
    </rPh>
    <rPh sb="56" eb="57">
      <t>ムズカ</t>
    </rPh>
    <rPh sb="59" eb="61">
      <t>ジョウキョウ</t>
    </rPh>
    <rPh sb="68" eb="70">
      <t>カンキョ</t>
    </rPh>
    <rPh sb="70" eb="72">
      <t>セイビ</t>
    </rPh>
    <rPh sb="73" eb="75">
      <t>シュウリョウ</t>
    </rPh>
    <rPh sb="85" eb="88">
      <t>スイセンカ</t>
    </rPh>
    <rPh sb="88" eb="89">
      <t>リツ</t>
    </rPh>
    <rPh sb="368" eb="371">
      <t>ヘイキンチ</t>
    </rPh>
    <phoneticPr fontId="15"/>
  </si>
  <si>
    <t>　平成12年12月供用開始のため、比較的新しい管渠が多いことから、現在のところ管渠の更新需要は小さいが、今後の老朽化に伴い、修繕費用や改築費用の増加が見込まれる。
　また、真空方式を採用している楠本処理区については、無線監視装置の修繕部品の供給がストップしており、老朽化とは別に対策を講じる必要が生じている。</t>
    <rPh sb="1" eb="3">
      <t>ヘイセイ</t>
    </rPh>
    <rPh sb="5" eb="6">
      <t>ネン</t>
    </rPh>
    <rPh sb="8" eb="9">
      <t>ガツ</t>
    </rPh>
    <rPh sb="9" eb="11">
      <t>キョウヨウ</t>
    </rPh>
    <rPh sb="11" eb="13">
      <t>カイシ</t>
    </rPh>
    <rPh sb="17" eb="20">
      <t>ヒカクテキ</t>
    </rPh>
    <rPh sb="20" eb="21">
      <t>アタラ</t>
    </rPh>
    <rPh sb="23" eb="25">
      <t>カンキョ</t>
    </rPh>
    <rPh sb="26" eb="27">
      <t>オオ</t>
    </rPh>
    <rPh sb="33" eb="35">
      <t>ゲンザイ</t>
    </rPh>
    <rPh sb="39" eb="41">
      <t>カンキョ</t>
    </rPh>
    <rPh sb="42" eb="44">
      <t>コウシン</t>
    </rPh>
    <rPh sb="44" eb="46">
      <t>ジュヨウ</t>
    </rPh>
    <rPh sb="47" eb="48">
      <t>チイ</t>
    </rPh>
    <rPh sb="52" eb="54">
      <t>コンゴ</t>
    </rPh>
    <rPh sb="55" eb="58">
      <t>ロウキュウカ</t>
    </rPh>
    <rPh sb="59" eb="60">
      <t>トモナ</t>
    </rPh>
    <rPh sb="62" eb="64">
      <t>シュウゼン</t>
    </rPh>
    <rPh sb="64" eb="66">
      <t>ヒヨウ</t>
    </rPh>
    <rPh sb="67" eb="69">
      <t>カイチク</t>
    </rPh>
    <rPh sb="69" eb="71">
      <t>ヒヨウ</t>
    </rPh>
    <rPh sb="72" eb="74">
      <t>ゾウカ</t>
    </rPh>
    <rPh sb="75" eb="77">
      <t>ミコ</t>
    </rPh>
    <rPh sb="86" eb="88">
      <t>シンクウ</t>
    </rPh>
    <rPh sb="88" eb="90">
      <t>ホウシキ</t>
    </rPh>
    <rPh sb="91" eb="93">
      <t>サイヨウ</t>
    </rPh>
    <rPh sb="97" eb="99">
      <t>クスモト</t>
    </rPh>
    <rPh sb="99" eb="101">
      <t>ショリ</t>
    </rPh>
    <rPh sb="101" eb="102">
      <t>ク</t>
    </rPh>
    <rPh sb="108" eb="110">
      <t>ムセン</t>
    </rPh>
    <rPh sb="110" eb="112">
      <t>カンシ</t>
    </rPh>
    <rPh sb="112" eb="114">
      <t>ソウチ</t>
    </rPh>
    <rPh sb="115" eb="117">
      <t>シュウゼン</t>
    </rPh>
    <rPh sb="117" eb="119">
      <t>ブヒン</t>
    </rPh>
    <rPh sb="120" eb="122">
      <t>キョウキュウ</t>
    </rPh>
    <rPh sb="132" eb="135">
      <t>ロウキュウカ</t>
    </rPh>
    <rPh sb="137" eb="138">
      <t>ベツ</t>
    </rPh>
    <rPh sb="139" eb="141">
      <t>タイサク</t>
    </rPh>
    <rPh sb="142" eb="143">
      <t>コウ</t>
    </rPh>
    <rPh sb="145" eb="147">
      <t>ヒツヨウ</t>
    </rPh>
    <rPh sb="148" eb="149">
      <t>ショウ</t>
    </rPh>
    <phoneticPr fontId="15"/>
  </si>
  <si>
    <t xml:space="preserve">　平成12年12月供用開始のため、比較的新しい管渠が多いが、処理場の機械・電気設備は老朽化が進んでおり、今後、計画的な更新工事が必要となっている。管理運営については、多額の一般会計繰出金により運営を行っている状況にあるため、今後も経営の効率化を進め、適正な管理・運営に努めていく。
</t>
    <rPh sb="1" eb="3">
      <t>ヘイセイ</t>
    </rPh>
    <rPh sb="5" eb="6">
      <t>ネン</t>
    </rPh>
    <rPh sb="8" eb="9">
      <t>ガツ</t>
    </rPh>
    <rPh sb="9" eb="11">
      <t>キョウヨウ</t>
    </rPh>
    <rPh sb="11" eb="13">
      <t>カイシ</t>
    </rPh>
    <rPh sb="17" eb="20">
      <t>ヒカクテキ</t>
    </rPh>
    <rPh sb="20" eb="21">
      <t>アタラ</t>
    </rPh>
    <rPh sb="23" eb="25">
      <t>カンキョ</t>
    </rPh>
    <rPh sb="26" eb="27">
      <t>オオ</t>
    </rPh>
    <rPh sb="30" eb="33">
      <t>ショリジョウ</t>
    </rPh>
    <rPh sb="34" eb="36">
      <t>キカイ</t>
    </rPh>
    <rPh sb="37" eb="39">
      <t>デンキ</t>
    </rPh>
    <rPh sb="39" eb="41">
      <t>セツビ</t>
    </rPh>
    <rPh sb="42" eb="45">
      <t>ロウキュウカ</t>
    </rPh>
    <rPh sb="46" eb="47">
      <t>スス</t>
    </rPh>
    <rPh sb="52" eb="54">
      <t>コンゴ</t>
    </rPh>
    <rPh sb="55" eb="58">
      <t>ケイカクテキ</t>
    </rPh>
    <rPh sb="59" eb="61">
      <t>コウシン</t>
    </rPh>
    <rPh sb="61" eb="63">
      <t>コウジ</t>
    </rPh>
    <rPh sb="64" eb="66">
      <t>ヒツヨウ</t>
    </rPh>
    <rPh sb="73" eb="75">
      <t>カンリ</t>
    </rPh>
    <rPh sb="75" eb="77">
      <t>ウンエイ</t>
    </rPh>
    <rPh sb="83" eb="85">
      <t>タガク</t>
    </rPh>
    <rPh sb="86" eb="88">
      <t>イッパン</t>
    </rPh>
    <rPh sb="88" eb="90">
      <t>カイケイ</t>
    </rPh>
    <rPh sb="90" eb="92">
      <t>クリダ</t>
    </rPh>
    <rPh sb="92" eb="93">
      <t>キン</t>
    </rPh>
    <rPh sb="96" eb="98">
      <t>ウンエイ</t>
    </rPh>
    <rPh sb="99" eb="100">
      <t>オコナ</t>
    </rPh>
    <rPh sb="104" eb="106">
      <t>ジョウキョウ</t>
    </rPh>
    <rPh sb="112" eb="114">
      <t>コンゴ</t>
    </rPh>
    <rPh sb="115" eb="117">
      <t>ケイエイ</t>
    </rPh>
    <rPh sb="118" eb="121">
      <t>コウリツカ</t>
    </rPh>
    <rPh sb="122" eb="123">
      <t>スス</t>
    </rPh>
    <rPh sb="125" eb="127">
      <t>テキセイ</t>
    </rPh>
    <rPh sb="128" eb="130">
      <t>カンリ</t>
    </rPh>
    <rPh sb="131" eb="133">
      <t>ウンエイ</t>
    </rPh>
    <rPh sb="134" eb="135">
      <t>ツト</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</si>
</sst>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6"/>
      <name val="游ゴシック"/>
      <family val="2"/>
      <charset val="128"/>
      <scheme val="minor"/>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6" fillId="0" borderId="6" xfId="2" applyFont="1" applyBorder="1" applyAlignment="1" applyProtection="1">
      <alignment horizontal="left" vertical="top" wrapText="1"/>
      <protection locked="0"/>
    </xf>
    <xf numFmtId="0" fontId="16" fillId="0" borderId="0" xfId="2" applyFont="1" applyBorder="1" applyAlignment="1" applyProtection="1">
      <alignment horizontal="left" vertical="top" wrapText="1"/>
      <protection locked="0"/>
    </xf>
    <xf numFmtId="0" fontId="16" fillId="0" borderId="7" xfId="2" applyFont="1" applyBorder="1" applyAlignment="1" applyProtection="1">
      <alignment horizontal="left" vertical="top" wrapText="1"/>
      <protection locked="0"/>
    </xf>
    <xf numFmtId="0" fontId="16" fillId="0" borderId="8" xfId="2" applyFont="1" applyBorder="1" applyAlignment="1" applyProtection="1">
      <alignment horizontal="left" vertical="top" wrapText="1"/>
      <protection locked="0"/>
    </xf>
    <xf numFmtId="0" fontId="16" fillId="0" borderId="1" xfId="2" applyFont="1" applyBorder="1" applyAlignment="1" applyProtection="1">
      <alignment horizontal="left" vertical="top" wrapText="1"/>
      <protection locked="0"/>
    </xf>
    <xf numFmtId="0" fontId="16" fillId="0" borderId="9" xfId="2"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4AC-46D8-81CC-E168356681BC}"/>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7.0000000000000007E-2</c:v>
                </c:pt>
                <c:pt idx="2">
                  <c:v>0.01</c:v>
                </c:pt>
                <c:pt idx="3">
                  <c:v>2.0499999999999998</c:v>
                </c:pt>
                <c:pt idx="4">
                  <c:v>0.01</c:v>
                </c:pt>
              </c:numCache>
            </c:numRef>
          </c:val>
          <c:smooth val="0"/>
          <c:extLst>
            <c:ext xmlns:c16="http://schemas.microsoft.com/office/drawing/2014/chart" uri="{C3380CC4-5D6E-409C-BE32-E72D297353CC}">
              <c16:uniqueId val="{00000001-04AC-46D8-81CC-E168356681BC}"/>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63.09</c:v>
                </c:pt>
                <c:pt idx="1">
                  <c:v>61.65</c:v>
                </c:pt>
                <c:pt idx="2">
                  <c:v>61.03</c:v>
                </c:pt>
                <c:pt idx="3">
                  <c:v>58.76</c:v>
                </c:pt>
                <c:pt idx="4">
                  <c:v>60.21</c:v>
                </c:pt>
              </c:numCache>
            </c:numRef>
          </c:val>
          <c:extLst>
            <c:ext xmlns:c16="http://schemas.microsoft.com/office/drawing/2014/chart" uri="{C3380CC4-5D6E-409C-BE32-E72D297353CC}">
              <c16:uniqueId val="{00000000-0411-4DA1-AEA5-67093C0283A6}"/>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45.95</c:v>
                </c:pt>
                <c:pt idx="1">
                  <c:v>44.69</c:v>
                </c:pt>
                <c:pt idx="2">
                  <c:v>52.31</c:v>
                </c:pt>
                <c:pt idx="3">
                  <c:v>60.65</c:v>
                </c:pt>
                <c:pt idx="4">
                  <c:v>51.75</c:v>
                </c:pt>
              </c:numCache>
            </c:numRef>
          </c:val>
          <c:smooth val="0"/>
          <c:extLst>
            <c:ext xmlns:c16="http://schemas.microsoft.com/office/drawing/2014/chart" uri="{C3380CC4-5D6E-409C-BE32-E72D297353CC}">
              <c16:uniqueId val="{00000001-0411-4DA1-AEA5-67093C0283A6}"/>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82.35</c:v>
                </c:pt>
                <c:pt idx="1">
                  <c:v>83.01</c:v>
                </c:pt>
                <c:pt idx="2">
                  <c:v>83.23</c:v>
                </c:pt>
                <c:pt idx="3">
                  <c:v>83.6</c:v>
                </c:pt>
                <c:pt idx="4">
                  <c:v>83.83</c:v>
                </c:pt>
              </c:numCache>
            </c:numRef>
          </c:val>
          <c:extLst>
            <c:ext xmlns:c16="http://schemas.microsoft.com/office/drawing/2014/chart" uri="{C3380CC4-5D6E-409C-BE32-E72D297353CC}">
              <c16:uniqueId val="{00000000-0C6B-46AC-AF32-5561D90391D7}"/>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71.97</c:v>
                </c:pt>
                <c:pt idx="1">
                  <c:v>70.59</c:v>
                </c:pt>
                <c:pt idx="2">
                  <c:v>84.32</c:v>
                </c:pt>
                <c:pt idx="3">
                  <c:v>84.58</c:v>
                </c:pt>
                <c:pt idx="4">
                  <c:v>84.84</c:v>
                </c:pt>
              </c:numCache>
            </c:numRef>
          </c:val>
          <c:smooth val="0"/>
          <c:extLst>
            <c:ext xmlns:c16="http://schemas.microsoft.com/office/drawing/2014/chart" uri="{C3380CC4-5D6E-409C-BE32-E72D297353CC}">
              <c16:uniqueId val="{00000001-0C6B-46AC-AF32-5561D90391D7}"/>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66.849999999999994</c:v>
                </c:pt>
                <c:pt idx="1">
                  <c:v>63.74</c:v>
                </c:pt>
                <c:pt idx="2">
                  <c:v>63.85</c:v>
                </c:pt>
                <c:pt idx="3">
                  <c:v>63.16</c:v>
                </c:pt>
                <c:pt idx="4">
                  <c:v>63.24</c:v>
                </c:pt>
              </c:numCache>
            </c:numRef>
          </c:val>
          <c:extLst>
            <c:ext xmlns:c16="http://schemas.microsoft.com/office/drawing/2014/chart" uri="{C3380CC4-5D6E-409C-BE32-E72D297353CC}">
              <c16:uniqueId val="{00000000-C82D-47E8-9E61-F9889942916E}"/>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82D-47E8-9E61-F9889942916E}"/>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68D-402A-BA41-B50EA4C8C6AC}"/>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68D-402A-BA41-B50EA4C8C6AC}"/>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86C-4DDB-8B91-29D3464BAB08}"/>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86C-4DDB-8B91-29D3464BAB08}"/>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8AA-4C9D-98F2-756F833B0E28}"/>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8AA-4C9D-98F2-756F833B0E28}"/>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678-40FE-B094-40934F021C4D}"/>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678-40FE-B094-40934F021C4D}"/>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F3B-4A13-BF47-B183FAE808A2}"/>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1117.1099999999999</c:v>
                </c:pt>
                <c:pt idx="1">
                  <c:v>1161.05</c:v>
                </c:pt>
                <c:pt idx="2">
                  <c:v>1081.8</c:v>
                </c:pt>
                <c:pt idx="3">
                  <c:v>974.93</c:v>
                </c:pt>
                <c:pt idx="4">
                  <c:v>855.8</c:v>
                </c:pt>
              </c:numCache>
            </c:numRef>
          </c:val>
          <c:smooth val="0"/>
          <c:extLst>
            <c:ext xmlns:c16="http://schemas.microsoft.com/office/drawing/2014/chart" uri="{C3380CC4-5D6E-409C-BE32-E72D297353CC}">
              <c16:uniqueId val="{00000001-FF3B-4A13-BF47-B183FAE808A2}"/>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34.840000000000003</c:v>
                </c:pt>
                <c:pt idx="1">
                  <c:v>31.77</c:v>
                </c:pt>
                <c:pt idx="2">
                  <c:v>31.89</c:v>
                </c:pt>
                <c:pt idx="3">
                  <c:v>31.31</c:v>
                </c:pt>
                <c:pt idx="4">
                  <c:v>31.41</c:v>
                </c:pt>
              </c:numCache>
            </c:numRef>
          </c:val>
          <c:extLst>
            <c:ext xmlns:c16="http://schemas.microsoft.com/office/drawing/2014/chart" uri="{C3380CC4-5D6E-409C-BE32-E72D297353CC}">
              <c16:uniqueId val="{00000000-F085-4285-AC23-9269355F77E2}"/>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41.04</c:v>
                </c:pt>
                <c:pt idx="1">
                  <c:v>41.08</c:v>
                </c:pt>
                <c:pt idx="2">
                  <c:v>52.19</c:v>
                </c:pt>
                <c:pt idx="3">
                  <c:v>55.32</c:v>
                </c:pt>
                <c:pt idx="4">
                  <c:v>59.8</c:v>
                </c:pt>
              </c:numCache>
            </c:numRef>
          </c:val>
          <c:smooth val="0"/>
          <c:extLst>
            <c:ext xmlns:c16="http://schemas.microsoft.com/office/drawing/2014/chart" uri="{C3380CC4-5D6E-409C-BE32-E72D297353CC}">
              <c16:uniqueId val="{00000001-F085-4285-AC23-9269355F77E2}"/>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441.07</c:v>
                </c:pt>
                <c:pt idx="1">
                  <c:v>499.26</c:v>
                </c:pt>
                <c:pt idx="2">
                  <c:v>501.74</c:v>
                </c:pt>
                <c:pt idx="3">
                  <c:v>530.33000000000004</c:v>
                </c:pt>
                <c:pt idx="4">
                  <c:v>523.69000000000005</c:v>
                </c:pt>
              </c:numCache>
            </c:numRef>
          </c:val>
          <c:extLst>
            <c:ext xmlns:c16="http://schemas.microsoft.com/office/drawing/2014/chart" uri="{C3380CC4-5D6E-409C-BE32-E72D297353CC}">
              <c16:uniqueId val="{00000000-4BE9-4792-9F62-B299EF3B2D1C}"/>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357.08</c:v>
                </c:pt>
                <c:pt idx="1">
                  <c:v>378.08</c:v>
                </c:pt>
                <c:pt idx="2">
                  <c:v>296.14</c:v>
                </c:pt>
                <c:pt idx="3">
                  <c:v>283.17</c:v>
                </c:pt>
                <c:pt idx="4">
                  <c:v>263.76</c:v>
                </c:pt>
              </c:numCache>
            </c:numRef>
          </c:val>
          <c:smooth val="0"/>
          <c:extLst>
            <c:ext xmlns:c16="http://schemas.microsoft.com/office/drawing/2014/chart" uri="{C3380CC4-5D6E-409C-BE32-E72D297353CC}">
              <c16:uniqueId val="{00000001-4BE9-4792-9F62-B299EF3B2D1C}"/>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7"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和歌山県　和歌山市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F2</v>
      </c>
      <c r="X8" s="71"/>
      <c r="Y8" s="71"/>
      <c r="Z8" s="71"/>
      <c r="AA8" s="71"/>
      <c r="AB8" s="71"/>
      <c r="AC8" s="71"/>
      <c r="AD8" s="72" t="str">
        <f>データ!$M$6</f>
        <v>非設置</v>
      </c>
      <c r="AE8" s="72"/>
      <c r="AF8" s="72"/>
      <c r="AG8" s="72"/>
      <c r="AH8" s="72"/>
      <c r="AI8" s="72"/>
      <c r="AJ8" s="72"/>
      <c r="AK8" s="3"/>
      <c r="AL8" s="66">
        <f>データ!S6</f>
        <v>371042</v>
      </c>
      <c r="AM8" s="66"/>
      <c r="AN8" s="66"/>
      <c r="AO8" s="66"/>
      <c r="AP8" s="66"/>
      <c r="AQ8" s="66"/>
      <c r="AR8" s="66"/>
      <c r="AS8" s="66"/>
      <c r="AT8" s="65">
        <f>データ!T6</f>
        <v>208.84</v>
      </c>
      <c r="AU8" s="65"/>
      <c r="AV8" s="65"/>
      <c r="AW8" s="65"/>
      <c r="AX8" s="65"/>
      <c r="AY8" s="65"/>
      <c r="AZ8" s="65"/>
      <c r="BA8" s="65"/>
      <c r="BB8" s="65">
        <f>データ!U6</f>
        <v>1776.68</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f>データ!N6</f>
        <v>46.7</v>
      </c>
      <c r="C10" s="65"/>
      <c r="D10" s="65"/>
      <c r="E10" s="65"/>
      <c r="F10" s="65"/>
      <c r="G10" s="65"/>
      <c r="H10" s="65"/>
      <c r="I10" s="65" t="str">
        <f>データ!O6</f>
        <v>該当数値なし</v>
      </c>
      <c r="J10" s="65"/>
      <c r="K10" s="65"/>
      <c r="L10" s="65"/>
      <c r="M10" s="65"/>
      <c r="N10" s="65"/>
      <c r="O10" s="65"/>
      <c r="P10" s="65">
        <f>データ!P6</f>
        <v>0.37</v>
      </c>
      <c r="Q10" s="65"/>
      <c r="R10" s="65"/>
      <c r="S10" s="65"/>
      <c r="T10" s="65"/>
      <c r="U10" s="65"/>
      <c r="V10" s="65"/>
      <c r="W10" s="65">
        <f>データ!Q6</f>
        <v>100</v>
      </c>
      <c r="X10" s="65"/>
      <c r="Y10" s="65"/>
      <c r="Z10" s="65"/>
      <c r="AA10" s="65"/>
      <c r="AB10" s="65"/>
      <c r="AC10" s="65"/>
      <c r="AD10" s="66">
        <f>データ!R6</f>
        <v>4082</v>
      </c>
      <c r="AE10" s="66"/>
      <c r="AF10" s="66"/>
      <c r="AG10" s="66"/>
      <c r="AH10" s="66"/>
      <c r="AI10" s="66"/>
      <c r="AJ10" s="66"/>
      <c r="AK10" s="2"/>
      <c r="AL10" s="66">
        <f>データ!V6</f>
        <v>1354</v>
      </c>
      <c r="AM10" s="66"/>
      <c r="AN10" s="66"/>
      <c r="AO10" s="66"/>
      <c r="AP10" s="66"/>
      <c r="AQ10" s="66"/>
      <c r="AR10" s="66"/>
      <c r="AS10" s="66"/>
      <c r="AT10" s="65">
        <f>データ!W6</f>
        <v>0.49</v>
      </c>
      <c r="AU10" s="65"/>
      <c r="AV10" s="65"/>
      <c r="AW10" s="65"/>
      <c r="AX10" s="65"/>
      <c r="AY10" s="65"/>
      <c r="AZ10" s="65"/>
      <c r="BA10" s="65"/>
      <c r="BB10" s="65">
        <f>データ!X6</f>
        <v>2763.27</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122</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123</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124</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【814.89】</v>
      </c>
      <c r="I86" s="25" t="str">
        <f>データ!CA6</f>
        <v>【60.64】</v>
      </c>
      <c r="J86" s="25" t="str">
        <f>データ!CL6</f>
        <v>【255.52】</v>
      </c>
      <c r="K86" s="25" t="str">
        <f>データ!CW6</f>
        <v>【52.49】</v>
      </c>
      <c r="L86" s="25" t="str">
        <f>データ!DH6</f>
        <v>【85.49】</v>
      </c>
      <c r="M86" s="25" t="s">
        <v>56</v>
      </c>
      <c r="N86" s="25" t="s">
        <v>56</v>
      </c>
      <c r="O86" s="25" t="str">
        <f>データ!EO6</f>
        <v>【0.11】</v>
      </c>
    </row>
  </sheetData>
  <sheetProtection algorithmName="SHA-512" hashValue="J9HNanlkCZoYUao/Gwm+r08MuuiPKcYOxoGxw2RIVZe5ZFBvrJPQxRCWrp2lmc85RUaeTYWxhEl7P1TIRWrRJw==" saltValue="aPzah4Sm6aspmVJyt6YwjA=="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302015</v>
      </c>
      <c r="D6" s="32">
        <f t="shared" si="3"/>
        <v>47</v>
      </c>
      <c r="E6" s="32">
        <f t="shared" si="3"/>
        <v>17</v>
      </c>
      <c r="F6" s="32">
        <f t="shared" si="3"/>
        <v>5</v>
      </c>
      <c r="G6" s="32">
        <f t="shared" si="3"/>
        <v>0</v>
      </c>
      <c r="H6" s="32" t="str">
        <f t="shared" si="3"/>
        <v>和歌山県　和歌山市</v>
      </c>
      <c r="I6" s="32" t="str">
        <f t="shared" si="3"/>
        <v>法非適用</v>
      </c>
      <c r="J6" s="32" t="str">
        <f t="shared" si="3"/>
        <v>下水道事業</v>
      </c>
      <c r="K6" s="32" t="str">
        <f t="shared" si="3"/>
        <v>農業集落排水</v>
      </c>
      <c r="L6" s="32" t="str">
        <f t="shared" si="3"/>
        <v>F2</v>
      </c>
      <c r="M6" s="32" t="str">
        <f t="shared" si="3"/>
        <v>非設置</v>
      </c>
      <c r="N6" s="33">
        <f t="shared" si="3"/>
        <v>46.7</v>
      </c>
      <c r="O6" s="33" t="str">
        <f t="shared" si="3"/>
        <v>該当数値なし</v>
      </c>
      <c r="P6" s="33">
        <f t="shared" si="3"/>
        <v>0.37</v>
      </c>
      <c r="Q6" s="33">
        <f t="shared" si="3"/>
        <v>100</v>
      </c>
      <c r="R6" s="33">
        <f t="shared" si="3"/>
        <v>4082</v>
      </c>
      <c r="S6" s="33">
        <f t="shared" si="3"/>
        <v>371042</v>
      </c>
      <c r="T6" s="33">
        <f t="shared" si="3"/>
        <v>208.84</v>
      </c>
      <c r="U6" s="33">
        <f t="shared" si="3"/>
        <v>1776.68</v>
      </c>
      <c r="V6" s="33">
        <f t="shared" si="3"/>
        <v>1354</v>
      </c>
      <c r="W6" s="33">
        <f t="shared" si="3"/>
        <v>0.49</v>
      </c>
      <c r="X6" s="33">
        <f t="shared" si="3"/>
        <v>2763.27</v>
      </c>
      <c r="Y6" s="34">
        <f>IF(Y7="",NA(),Y7)</f>
        <v>66.849999999999994</v>
      </c>
      <c r="Z6" s="34">
        <f t="shared" ref="Z6:AH6" si="4">IF(Z7="",NA(),Z7)</f>
        <v>63.74</v>
      </c>
      <c r="AA6" s="34">
        <f t="shared" si="4"/>
        <v>63.85</v>
      </c>
      <c r="AB6" s="34">
        <f t="shared" si="4"/>
        <v>63.16</v>
      </c>
      <c r="AC6" s="34">
        <f t="shared" si="4"/>
        <v>63.24</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3">
        <f>IF(BF7="",NA(),BF7)</f>
        <v>0</v>
      </c>
      <c r="BG6" s="33">
        <f t="shared" ref="BG6:BO6" si="7">IF(BG7="",NA(),BG7)</f>
        <v>0</v>
      </c>
      <c r="BH6" s="33">
        <f t="shared" si="7"/>
        <v>0</v>
      </c>
      <c r="BI6" s="33">
        <f t="shared" si="7"/>
        <v>0</v>
      </c>
      <c r="BJ6" s="33">
        <f t="shared" si="7"/>
        <v>0</v>
      </c>
      <c r="BK6" s="34">
        <f t="shared" si="7"/>
        <v>1117.1099999999999</v>
      </c>
      <c r="BL6" s="34">
        <f t="shared" si="7"/>
        <v>1161.05</v>
      </c>
      <c r="BM6" s="34">
        <f t="shared" si="7"/>
        <v>1081.8</v>
      </c>
      <c r="BN6" s="34">
        <f t="shared" si="7"/>
        <v>974.93</v>
      </c>
      <c r="BO6" s="34">
        <f t="shared" si="7"/>
        <v>855.8</v>
      </c>
      <c r="BP6" s="33" t="str">
        <f>IF(BP7="","",IF(BP7="-","【-】","【"&amp;SUBSTITUTE(TEXT(BP7,"#,##0.00"),"-","△")&amp;"】"))</f>
        <v>【814.89】</v>
      </c>
      <c r="BQ6" s="34">
        <f>IF(BQ7="",NA(),BQ7)</f>
        <v>34.840000000000003</v>
      </c>
      <c r="BR6" s="34">
        <f t="shared" ref="BR6:BZ6" si="8">IF(BR7="",NA(),BR7)</f>
        <v>31.77</v>
      </c>
      <c r="BS6" s="34">
        <f t="shared" si="8"/>
        <v>31.89</v>
      </c>
      <c r="BT6" s="34">
        <f t="shared" si="8"/>
        <v>31.31</v>
      </c>
      <c r="BU6" s="34">
        <f t="shared" si="8"/>
        <v>31.41</v>
      </c>
      <c r="BV6" s="34">
        <f t="shared" si="8"/>
        <v>41.04</v>
      </c>
      <c r="BW6" s="34">
        <f t="shared" si="8"/>
        <v>41.08</v>
      </c>
      <c r="BX6" s="34">
        <f t="shared" si="8"/>
        <v>52.19</v>
      </c>
      <c r="BY6" s="34">
        <f t="shared" si="8"/>
        <v>55.32</v>
      </c>
      <c r="BZ6" s="34">
        <f t="shared" si="8"/>
        <v>59.8</v>
      </c>
      <c r="CA6" s="33" t="str">
        <f>IF(CA7="","",IF(CA7="-","【-】","【"&amp;SUBSTITUTE(TEXT(CA7,"#,##0.00"),"-","△")&amp;"】"))</f>
        <v>【60.64】</v>
      </c>
      <c r="CB6" s="34">
        <f>IF(CB7="",NA(),CB7)</f>
        <v>441.07</v>
      </c>
      <c r="CC6" s="34">
        <f t="shared" ref="CC6:CK6" si="9">IF(CC7="",NA(),CC7)</f>
        <v>499.26</v>
      </c>
      <c r="CD6" s="34">
        <f t="shared" si="9"/>
        <v>501.74</v>
      </c>
      <c r="CE6" s="34">
        <f t="shared" si="9"/>
        <v>530.33000000000004</v>
      </c>
      <c r="CF6" s="34">
        <f t="shared" si="9"/>
        <v>523.69000000000005</v>
      </c>
      <c r="CG6" s="34">
        <f t="shared" si="9"/>
        <v>357.08</v>
      </c>
      <c r="CH6" s="34">
        <f t="shared" si="9"/>
        <v>378.08</v>
      </c>
      <c r="CI6" s="34">
        <f t="shared" si="9"/>
        <v>296.14</v>
      </c>
      <c r="CJ6" s="34">
        <f t="shared" si="9"/>
        <v>283.17</v>
      </c>
      <c r="CK6" s="34">
        <f t="shared" si="9"/>
        <v>263.76</v>
      </c>
      <c r="CL6" s="33" t="str">
        <f>IF(CL7="","",IF(CL7="-","【-】","【"&amp;SUBSTITUTE(TEXT(CL7,"#,##0.00"),"-","△")&amp;"】"))</f>
        <v>【255.52】</v>
      </c>
      <c r="CM6" s="34">
        <f>IF(CM7="",NA(),CM7)</f>
        <v>63.09</v>
      </c>
      <c r="CN6" s="34">
        <f t="shared" ref="CN6:CV6" si="10">IF(CN7="",NA(),CN7)</f>
        <v>61.65</v>
      </c>
      <c r="CO6" s="34">
        <f t="shared" si="10"/>
        <v>61.03</v>
      </c>
      <c r="CP6" s="34">
        <f t="shared" si="10"/>
        <v>58.76</v>
      </c>
      <c r="CQ6" s="34">
        <f t="shared" si="10"/>
        <v>60.21</v>
      </c>
      <c r="CR6" s="34">
        <f t="shared" si="10"/>
        <v>45.95</v>
      </c>
      <c r="CS6" s="34">
        <f t="shared" si="10"/>
        <v>44.69</v>
      </c>
      <c r="CT6" s="34">
        <f t="shared" si="10"/>
        <v>52.31</v>
      </c>
      <c r="CU6" s="34">
        <f t="shared" si="10"/>
        <v>60.65</v>
      </c>
      <c r="CV6" s="34">
        <f t="shared" si="10"/>
        <v>51.75</v>
      </c>
      <c r="CW6" s="33" t="str">
        <f>IF(CW7="","",IF(CW7="-","【-】","【"&amp;SUBSTITUTE(TEXT(CW7,"#,##0.00"),"-","△")&amp;"】"))</f>
        <v>【52.49】</v>
      </c>
      <c r="CX6" s="34">
        <f>IF(CX7="",NA(),CX7)</f>
        <v>82.35</v>
      </c>
      <c r="CY6" s="34">
        <f t="shared" ref="CY6:DG6" si="11">IF(CY7="",NA(),CY7)</f>
        <v>83.01</v>
      </c>
      <c r="CZ6" s="34">
        <f t="shared" si="11"/>
        <v>83.23</v>
      </c>
      <c r="DA6" s="34">
        <f t="shared" si="11"/>
        <v>83.6</v>
      </c>
      <c r="DB6" s="34">
        <f t="shared" si="11"/>
        <v>83.83</v>
      </c>
      <c r="DC6" s="34">
        <f t="shared" si="11"/>
        <v>71.97</v>
      </c>
      <c r="DD6" s="34">
        <f t="shared" si="11"/>
        <v>70.59</v>
      </c>
      <c r="DE6" s="34">
        <f t="shared" si="11"/>
        <v>84.32</v>
      </c>
      <c r="DF6" s="34">
        <f t="shared" si="11"/>
        <v>84.58</v>
      </c>
      <c r="DG6" s="34">
        <f t="shared" si="11"/>
        <v>84.84</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0.04</v>
      </c>
      <c r="EK6" s="34">
        <f t="shared" si="14"/>
        <v>7.0000000000000007E-2</v>
      </c>
      <c r="EL6" s="34">
        <f t="shared" si="14"/>
        <v>0.01</v>
      </c>
      <c r="EM6" s="34">
        <f t="shared" si="14"/>
        <v>2.0499999999999998</v>
      </c>
      <c r="EN6" s="34">
        <f t="shared" si="14"/>
        <v>0.01</v>
      </c>
      <c r="EO6" s="33" t="str">
        <f>IF(EO7="","",IF(EO7="-","【-】","【"&amp;SUBSTITUTE(TEXT(EO7,"#,##0.00"),"-","△")&amp;"】"))</f>
        <v>【0.11】</v>
      </c>
    </row>
    <row r="7" spans="1:145" s="35" customFormat="1" x14ac:dyDescent="0.15">
      <c r="A7" s="27"/>
      <c r="B7" s="36">
        <v>2017</v>
      </c>
      <c r="C7" s="36">
        <v>302015</v>
      </c>
      <c r="D7" s="36">
        <v>47</v>
      </c>
      <c r="E7" s="36">
        <v>17</v>
      </c>
      <c r="F7" s="36">
        <v>5</v>
      </c>
      <c r="G7" s="36">
        <v>0</v>
      </c>
      <c r="H7" s="36" t="s">
        <v>110</v>
      </c>
      <c r="I7" s="36" t="s">
        <v>111</v>
      </c>
      <c r="J7" s="36" t="s">
        <v>112</v>
      </c>
      <c r="K7" s="36" t="s">
        <v>113</v>
      </c>
      <c r="L7" s="36" t="s">
        <v>114</v>
      </c>
      <c r="M7" s="36" t="s">
        <v>115</v>
      </c>
      <c r="N7" s="37">
        <v>46.7</v>
      </c>
      <c r="O7" s="37" t="s">
        <v>116</v>
      </c>
      <c r="P7" s="37">
        <v>0.37</v>
      </c>
      <c r="Q7" s="37">
        <v>100</v>
      </c>
      <c r="R7" s="37">
        <v>4082</v>
      </c>
      <c r="S7" s="37">
        <v>371042</v>
      </c>
      <c r="T7" s="37">
        <v>208.84</v>
      </c>
      <c r="U7" s="37">
        <v>1776.68</v>
      </c>
      <c r="V7" s="37">
        <v>1354</v>
      </c>
      <c r="W7" s="37">
        <v>0.49</v>
      </c>
      <c r="X7" s="37">
        <v>2763.27</v>
      </c>
      <c r="Y7" s="37">
        <v>66.849999999999994</v>
      </c>
      <c r="Z7" s="37">
        <v>63.74</v>
      </c>
      <c r="AA7" s="37">
        <v>63.85</v>
      </c>
      <c r="AB7" s="37">
        <v>63.16</v>
      </c>
      <c r="AC7" s="37">
        <v>63.24</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0</v>
      </c>
      <c r="BG7" s="37">
        <v>0</v>
      </c>
      <c r="BH7" s="37">
        <v>0</v>
      </c>
      <c r="BI7" s="37">
        <v>0</v>
      </c>
      <c r="BJ7" s="37">
        <v>0</v>
      </c>
      <c r="BK7" s="37">
        <v>1117.1099999999999</v>
      </c>
      <c r="BL7" s="37">
        <v>1161.05</v>
      </c>
      <c r="BM7" s="37">
        <v>1081.8</v>
      </c>
      <c r="BN7" s="37">
        <v>974.93</v>
      </c>
      <c r="BO7" s="37">
        <v>855.8</v>
      </c>
      <c r="BP7" s="37">
        <v>814.89</v>
      </c>
      <c r="BQ7" s="37">
        <v>34.840000000000003</v>
      </c>
      <c r="BR7" s="37">
        <v>31.77</v>
      </c>
      <c r="BS7" s="37">
        <v>31.89</v>
      </c>
      <c r="BT7" s="37">
        <v>31.31</v>
      </c>
      <c r="BU7" s="37">
        <v>31.41</v>
      </c>
      <c r="BV7" s="37">
        <v>41.04</v>
      </c>
      <c r="BW7" s="37">
        <v>41.08</v>
      </c>
      <c r="BX7" s="37">
        <v>52.19</v>
      </c>
      <c r="BY7" s="37">
        <v>55.32</v>
      </c>
      <c r="BZ7" s="37">
        <v>59.8</v>
      </c>
      <c r="CA7" s="37">
        <v>60.64</v>
      </c>
      <c r="CB7" s="37">
        <v>441.07</v>
      </c>
      <c r="CC7" s="37">
        <v>499.26</v>
      </c>
      <c r="CD7" s="37">
        <v>501.74</v>
      </c>
      <c r="CE7" s="37">
        <v>530.33000000000004</v>
      </c>
      <c r="CF7" s="37">
        <v>523.69000000000005</v>
      </c>
      <c r="CG7" s="37">
        <v>357.08</v>
      </c>
      <c r="CH7" s="37">
        <v>378.08</v>
      </c>
      <c r="CI7" s="37">
        <v>296.14</v>
      </c>
      <c r="CJ7" s="37">
        <v>283.17</v>
      </c>
      <c r="CK7" s="37">
        <v>263.76</v>
      </c>
      <c r="CL7" s="37">
        <v>255.52</v>
      </c>
      <c r="CM7" s="37">
        <v>63.09</v>
      </c>
      <c r="CN7" s="37">
        <v>61.65</v>
      </c>
      <c r="CO7" s="37">
        <v>61.03</v>
      </c>
      <c r="CP7" s="37">
        <v>58.76</v>
      </c>
      <c r="CQ7" s="37">
        <v>60.21</v>
      </c>
      <c r="CR7" s="37">
        <v>45.95</v>
      </c>
      <c r="CS7" s="37">
        <v>44.69</v>
      </c>
      <c r="CT7" s="37">
        <v>52.31</v>
      </c>
      <c r="CU7" s="37">
        <v>60.65</v>
      </c>
      <c r="CV7" s="37">
        <v>51.75</v>
      </c>
      <c r="CW7" s="37">
        <v>52.49</v>
      </c>
      <c r="CX7" s="37">
        <v>82.35</v>
      </c>
      <c r="CY7" s="37">
        <v>83.01</v>
      </c>
      <c r="CZ7" s="37">
        <v>83.23</v>
      </c>
      <c r="DA7" s="37">
        <v>83.6</v>
      </c>
      <c r="DB7" s="37">
        <v>83.83</v>
      </c>
      <c r="DC7" s="37">
        <v>71.97</v>
      </c>
      <c r="DD7" s="37">
        <v>70.59</v>
      </c>
      <c r="DE7" s="37">
        <v>84.32</v>
      </c>
      <c r="DF7" s="37">
        <v>84.58</v>
      </c>
      <c r="DG7" s="37">
        <v>84.84</v>
      </c>
      <c r="DH7" s="37">
        <v>85.49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0.04</v>
      </c>
      <c r="EK7" s="37">
        <v>7.0000000000000007E-2</v>
      </c>
      <c r="EL7" s="37">
        <v>0.01</v>
      </c>
      <c r="EM7" s="37">
        <v>2.0499999999999998</v>
      </c>
      <c r="EN7" s="37">
        <v>0.01</v>
      </c>
      <c r="EO7" s="37">
        <v>0.11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117</v>
      </c>
      <c r="C9" s="39" t="s">
        <v>118</v>
      </c>
      <c r="D9" s="39" t="s">
        <v>119</v>
      </c>
      <c r="E9" s="39" t="s">
        <v>120</v>
      </c>
      <c r="F9" s="39" t="s">
        <v>121</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0008164</cp:lastModifiedBy>
  <cp:lastPrinted>2019-01-20T23:53:25Z</cp:lastPrinted>
  <dcterms:created xsi:type="dcterms:W3CDTF">2018-12-03T09:27:08Z</dcterms:created>
  <dcterms:modified xsi:type="dcterms:W3CDTF">2019-01-20T23:53:50Z</dcterms:modified>
  <cp:category/>
</cp:coreProperties>
</file>