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08213\Desktop\解凍先\"/>
    </mc:Choice>
  </mc:AlternateContent>
  <workbookProtection workbookAlgorithmName="SHA-512" workbookHashValue="0IkHzOfC8T0Aw5mRJaGjujBx3TW5aaAur673JPFuHNliJI/mu8Nvdzzw0fOW+hQ+rLvTiUKi2eatKdOq93Ax+Q==" workbookSaltValue="bCitT2JlNv/c0btejXpwtg=="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<sst xmlns="http://schemas.openxmlformats.org/spreadsheetml/2006/main" count="239" uniqueCount="125">
  <si>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</si>
  <si>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</si>
  <si>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</si>
  <si>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</si>
  <si>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</si>
  <si>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</si>
  <si>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</si>
  <si>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</si>
  <si>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</si>
  <si>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</si>
  <si>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</si>
  <si>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</si>
  <si>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</si>
  <si>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</si>
  <si>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</si>
  <si>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</si>
  <si>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</si>
  <si>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</si>
  <si>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</si>
  <si>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</si>
  <si>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</si>
  <si>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</si>
  <si>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</si>
  <si>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</si>
  <si>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</si>
  <si>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</si>
  <si>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</si>
  <si>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</si>
  <si>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</si>
  <si>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</si>
  <si>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</si>
  <si>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</si>
  <si>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</si>
  <si>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</si>
  <si>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</si>
  <si>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</si>
  <si>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</si>
  <si>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</si>
  <si>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</si>
  <si>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</si>
  <si>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</si>
  <si>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</si>
  <si>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</si>
  <si>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</si>
  <si>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</si>
  <si>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</si>
  <si>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</si>
  <si>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</si>
  <si>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</si>
  <si>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</si>
  <si>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</si>
  <si>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</si>
  <si>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</si>
  <si>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</si>
  <si>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</si>
  <si>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</si>
  <si>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</si>
  <si>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</si>
  <si>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</si>
  <si>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</si>
  <si>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</si>
  <si>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</si>
  <si>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</si>
  <si>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</si>
  <si>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</si>
  <si>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</si>
  <si>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</si>
  <si>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</si>
  <si>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</si>
  <si>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</si>
  <si>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</si>
  <si>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</si>
  <si>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</si>
  <si>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</si>
  <si>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</si>
  <si>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</si>
  <si>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</si>
  <si>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</si>
  <si>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</si>
  <si>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</si>
  <si>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</si>
  <si>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</si>
  <si>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</si>
  <si>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</si>
  <si>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</si>
  <si>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</si>
  <si>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</si>
  <si>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</si>
  <si>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</si>
  <si>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</si>
  <si>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</si>
  <si>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</si>
  <si>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</si>
  <si>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</si>
  <si>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</si>
  <si>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</si>
  <si>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</si>
  <si>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</si>
  <si>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</si>
  <si>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</si>
  <si>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</si>
  <si>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</si>
  <si>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</si>
  <si>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</si>
  <si>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</si>
  <si>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</si>
  <si>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</si>
  <si>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</si>
  <si>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</si>
  <si>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</si>
  <si>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</si>
  <si>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法非適用</t>
  </si>
  <si>
    <t>下水道事業</t>
  </si>
  <si>
    <t>公共下水道</t>
  </si>
  <si>
    <t>Ac1</t>
  </si>
  <si>
    <t>非設置</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</si>
  <si>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</si>
  <si>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</si>
  <si>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</si>
  <si>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</si>
  <si>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</si>
  <si>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</si>
  <si>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平成25年度以降低下傾向にあったが、分流式下水道等に要する経費の算出方法の変更により平成29年度は平成28年度に比べて改善している。なお平成28年度以降において平成27年度以前より収益的収支比率が低下している主な要因は、借換債の発行に伴う地方債償還金の増加によるものである。
　④企業債残高対事業規模比率は、他団体と比較して高いが、これは収入に対する企業債残高の規模が大きいことを示している。前年度に比べて平成29年度は悪化しているが、これは地方公営企業法の適用に伴い打切決算を行ったことにより例年の決算に比べて料金収入が減少したことが原因である。
　⑤経費回収率は、平成25年度以降低下傾向にあったが、分流式下水道等に要する経費の算出方法の変更により改善している。
　⑥汚水処理原価は平成25年度以降上昇傾向にあったが、分流式下水道等に要する経費の算出方法の変更により低下している。
　⑦施設利用率は他団体と比較して低いため、建設途上である北部処理区の早期整備や、中央・和歌川終末処理場の適正化等の検討が必要である。
　⑧水洗化率は上昇傾向ではあるが、依然として他団体平均を下回っている。</t>
    <rPh sb="10" eb="12">
      <t>ヘイセイ</t>
    </rPh>
    <rPh sb="14" eb="16">
      <t>ネンド</t>
    </rPh>
    <rPh sb="16" eb="18">
      <t>イコウ</t>
    </rPh>
    <rPh sb="28" eb="30">
      <t>ブンリュウ</t>
    </rPh>
    <rPh sb="30" eb="31">
      <t>シキ</t>
    </rPh>
    <rPh sb="31" eb="34">
      <t>ゲスイドウ</t>
    </rPh>
    <rPh sb="34" eb="35">
      <t>トウ</t>
    </rPh>
    <rPh sb="36" eb="37">
      <t>ヨウ</t>
    </rPh>
    <rPh sb="39" eb="41">
      <t>ケイヒ</t>
    </rPh>
    <rPh sb="42" eb="44">
      <t>サンシュツ</t>
    </rPh>
    <rPh sb="44" eb="46">
      <t>ホウホウ</t>
    </rPh>
    <rPh sb="47" eb="49">
      <t>ヘンコウ</t>
    </rPh>
    <rPh sb="52" eb="54">
      <t>ヘイセイ</t>
    </rPh>
    <rPh sb="56" eb="58">
      <t>ネンド</t>
    </rPh>
    <rPh sb="59" eb="61">
      <t>ヘイセイ</t>
    </rPh>
    <rPh sb="63" eb="65">
      <t>ネンド</t>
    </rPh>
    <rPh sb="66" eb="67">
      <t>クラ</t>
    </rPh>
    <rPh sb="69" eb="71">
      <t>カイゼン</t>
    </rPh>
    <rPh sb="83" eb="84">
      <t>ド</t>
    </rPh>
    <rPh sb="84" eb="86">
      <t>イコウ</t>
    </rPh>
    <rPh sb="90" eb="92">
      <t>ヘイセイ</t>
    </rPh>
    <rPh sb="94" eb="96">
      <t>ネンド</t>
    </rPh>
    <rPh sb="96" eb="98">
      <t>イゼン</t>
    </rPh>
    <rPh sb="108" eb="110">
      <t>テイカ</t>
    </rPh>
    <rPh sb="136" eb="138">
      <t>ゾウカ</t>
    </rPh>
    <rPh sb="206" eb="209">
      <t>ゼンネンド</t>
    </rPh>
    <rPh sb="210" eb="211">
      <t>クラ</t>
    </rPh>
    <rPh sb="213" eb="215">
      <t>ヘイセイ</t>
    </rPh>
    <rPh sb="217" eb="219">
      <t>ネンド</t>
    </rPh>
    <rPh sb="220" eb="222">
      <t>アッカ</t>
    </rPh>
    <rPh sb="231" eb="233">
      <t>チホウ</t>
    </rPh>
    <rPh sb="233" eb="235">
      <t>コウエイ</t>
    </rPh>
    <rPh sb="235" eb="237">
      <t>キギョウ</t>
    </rPh>
    <rPh sb="237" eb="238">
      <t>ホウ</t>
    </rPh>
    <rPh sb="239" eb="241">
      <t>テキヨウ</t>
    </rPh>
    <rPh sb="242" eb="243">
      <t>トモナ</t>
    </rPh>
    <rPh sb="244" eb="246">
      <t>ウチキ</t>
    </rPh>
    <rPh sb="246" eb="248">
      <t>ケッサン</t>
    </rPh>
    <rPh sb="249" eb="250">
      <t>オコナ</t>
    </rPh>
    <rPh sb="257" eb="259">
      <t>レイネン</t>
    </rPh>
    <rPh sb="260" eb="262">
      <t>ケッサン</t>
    </rPh>
    <rPh sb="263" eb="264">
      <t>クラ</t>
    </rPh>
    <rPh sb="266" eb="268">
      <t>リョウキン</t>
    </rPh>
    <rPh sb="268" eb="270">
      <t>シュウニュウ</t>
    </rPh>
    <rPh sb="271" eb="273">
      <t>ゲンショウ</t>
    </rPh>
    <rPh sb="278" eb="280">
      <t>ゲンイン</t>
    </rPh>
    <rPh sb="287" eb="289">
      <t>ケイヒ</t>
    </rPh>
    <rPh sb="289" eb="291">
      <t>カイシュウ</t>
    </rPh>
    <rPh sb="291" eb="292">
      <t>リツ</t>
    </rPh>
    <rPh sb="294" eb="296">
      <t>ヘイセイ</t>
    </rPh>
    <rPh sb="298" eb="300">
      <t>ネンド</t>
    </rPh>
    <rPh sb="300" eb="302">
      <t>イコウ</t>
    </rPh>
    <rPh sb="302" eb="304">
      <t>テイカ</t>
    </rPh>
    <rPh sb="304" eb="306">
      <t>ケイコウ</t>
    </rPh>
    <rPh sb="336" eb="338">
      <t>カイゼン</t>
    </rPh>
    <rPh sb="346" eb="348">
      <t>オスイ</t>
    </rPh>
    <rPh sb="348" eb="350">
      <t>ショリ</t>
    </rPh>
    <rPh sb="350" eb="352">
      <t>ゲンカ</t>
    </rPh>
    <rPh sb="353" eb="355">
      <t>ヘイセイ</t>
    </rPh>
    <rPh sb="357" eb="359">
      <t>ネンド</t>
    </rPh>
    <rPh sb="359" eb="361">
      <t>イコウ</t>
    </rPh>
    <rPh sb="361" eb="363">
      <t>ジョウショウ</t>
    </rPh>
    <rPh sb="363" eb="365">
      <t>ケイコウ</t>
    </rPh>
    <rPh sb="395" eb="397">
      <t>テイカ</t>
    </rPh>
    <phoneticPr fontId="4"/>
  </si>
  <si>
    <t>　本市は普及率が依然として低く、未普及対策や浸水対策を中心とした事業を進めているため、管渠の老朽化対策は他団体と比較して進んでいない。</t>
    <phoneticPr fontId="4"/>
  </si>
  <si>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
 なお、本市の下水道事業は平成30年4月から地方公営企業法を適用し、公営企業会計に移行している。</t>
    <rPh sb="168" eb="170">
      <t>ホンシ</t>
    </rPh>
    <rPh sb="171" eb="174">
      <t>ゲスイドウ</t>
    </rPh>
    <rPh sb="174" eb="176">
      <t>ジギョウ</t>
    </rPh>
    <rPh sb="177" eb="179">
      <t>ヘイセイ</t>
    </rPh>
    <rPh sb="181" eb="182">
      <t>ネン</t>
    </rPh>
    <rPh sb="183" eb="184">
      <t>ガツ</t>
    </rPh>
    <rPh sb="186" eb="188">
      <t>チホウ</t>
    </rPh>
    <rPh sb="188" eb="190">
      <t>コウエイ</t>
    </rPh>
    <rPh sb="190" eb="192">
      <t>キギョウ</t>
    </rPh>
    <rPh sb="192" eb="193">
      <t>ホウ</t>
    </rPh>
    <rPh sb="194" eb="196">
      <t>テキヨウ</t>
    </rPh>
    <rPh sb="198" eb="200">
      <t>コウエイ</t>
    </rPh>
    <rPh sb="200" eb="202">
      <t>キギョウ</t>
    </rPh>
    <rPh sb="202" eb="204">
      <t>カイケイ</t>
    </rPh>
    <rPh sb="205" eb="207">
      <t>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</si>
</sst>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
                  <c:v>0</c:v>
                </c:pt>
                <c:pt idx="1">
                  <c:v>0.04</c:v>
                </c:pt>
                <c:pt idx="2">
                  <c:v>0.02</c:v>
                </c:pt>
                <c:pt idx="3">
                  <c:v>0.01</c:v>
                </c:pt>
                <c:pt idx="4" formatCode="#,##0.00;&quot;△&quot;#,##0.00">
                  <c:v>0</c:v>
                </c:pt>
              </c:numCache>
            </c:numRef>
          </c:val>
          <c:extLst>
            <c:ext xmlns:c16="http://schemas.microsoft.com/office/drawing/2014/chart" uri="{C3380CC4-5D6E-409C-BE32-E72D297353CC}">
              <c16:uniqueId val="{00000000-2C18-440E-A423-DAFF22012AC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0.11</c:v>
                </c:pt>
                <c:pt idx="2">
                  <c:v>0.12</c:v>
                </c:pt>
                <c:pt idx="3">
                  <c:v>0.13</c:v>
                </c:pt>
                <c:pt idx="4">
                  <c:v>0.17</c:v>
                </c:pt>
              </c:numCache>
            </c:numRef>
          </c:val>
          <c:smooth val="0"/>
          <c:extLst>
            <c:ext xmlns:c16="http://schemas.microsoft.com/office/drawing/2014/chart" uri="{C3380CC4-5D6E-409C-BE32-E72D297353CC}">
              <c16:uniqueId val="{00000001-2C18-440E-A423-DAFF22012AC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46.14</c:v>
                </c:pt>
                <c:pt idx="1">
                  <c:v>47.22</c:v>
                </c:pt>
                <c:pt idx="2">
                  <c:v>48.33</c:v>
                </c:pt>
                <c:pt idx="3">
                  <c:v>47.17</c:v>
                </c:pt>
                <c:pt idx="4">
                  <c:v>45.6</c:v>
                </c:pt>
              </c:numCache>
            </c:numRef>
          </c:val>
          <c:extLst>
            <c:ext xmlns:c16="http://schemas.microsoft.com/office/drawing/2014/chart" uri="{C3380CC4-5D6E-409C-BE32-E72D297353CC}">
              <c16:uniqueId val="{00000000-4038-4CA6-93C6-E4A5BF6335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61.1</c:v>
                </c:pt>
                <c:pt idx="1">
                  <c:v>61.03</c:v>
                </c:pt>
                <c:pt idx="2">
                  <c:v>62.5</c:v>
                </c:pt>
                <c:pt idx="3">
                  <c:v>63.26</c:v>
                </c:pt>
                <c:pt idx="4">
                  <c:v>61.54</c:v>
                </c:pt>
              </c:numCache>
            </c:numRef>
          </c:val>
          <c:smooth val="0"/>
          <c:extLst>
            <c:ext xmlns:c16="http://schemas.microsoft.com/office/drawing/2014/chart" uri="{C3380CC4-5D6E-409C-BE32-E72D297353CC}">
              <c16:uniqueId val="{00000001-4038-4CA6-93C6-E4A5BF6335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81.58</c:v>
                </c:pt>
                <c:pt idx="1">
                  <c:v>82.38</c:v>
                </c:pt>
                <c:pt idx="2">
                  <c:v>82.96</c:v>
                </c:pt>
                <c:pt idx="3">
                  <c:v>84.07</c:v>
                </c:pt>
                <c:pt idx="4">
                  <c:v>84.54</c:v>
                </c:pt>
              </c:numCache>
            </c:numRef>
          </c:val>
          <c:extLst>
            <c:ext xmlns:c16="http://schemas.microsoft.com/office/drawing/2014/chart" uri="{C3380CC4-5D6E-409C-BE32-E72D297353CC}">
              <c16:uniqueId val="{00000000-E8D8-466D-87B0-F6F6374BCD2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93.47</c:v>
                </c:pt>
                <c:pt idx="1">
                  <c:v>93.83</c:v>
                </c:pt>
                <c:pt idx="2">
                  <c:v>93.88</c:v>
                </c:pt>
                <c:pt idx="3">
                  <c:v>94.07</c:v>
                </c:pt>
                <c:pt idx="4">
                  <c:v>94.13</c:v>
                </c:pt>
              </c:numCache>
            </c:numRef>
          </c:val>
          <c:smooth val="0"/>
          <c:extLst>
            <c:ext xmlns:c16="http://schemas.microsoft.com/office/drawing/2014/chart" uri="{C3380CC4-5D6E-409C-BE32-E72D297353CC}">
              <c16:uniqueId val="{00000001-E8D8-466D-87B0-F6F6374BCD2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79.08</c:v>
                </c:pt>
                <c:pt idx="1">
                  <c:v>78.2</c:v>
                </c:pt>
                <c:pt idx="2">
                  <c:v>77.64</c:v>
                </c:pt>
                <c:pt idx="3">
                  <c:v>66.69</c:v>
                </c:pt>
                <c:pt idx="4">
                  <c:v>68.900000000000006</c:v>
                </c:pt>
              </c:numCache>
            </c:numRef>
          </c:val>
          <c:extLst>
            <c:ext xmlns:c16="http://schemas.microsoft.com/office/drawing/2014/chart" uri="{C3380CC4-5D6E-409C-BE32-E72D297353CC}">
              <c16:uniqueId val="{00000000-3504-43C5-B47F-7D6716123B8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04-43C5-B47F-7D6716123B8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24-4186-9174-D0F5D39314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24-4186-9174-D0F5D39314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06-45BA-8CE4-E4981FEE909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06-45BA-8CE4-E4981FEE909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554-49F1-91B1-34175F23518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554-49F1-91B1-34175F23518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6E0-4CE8-85EA-4B2032E646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E0-4CE8-85EA-4B2032E646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1430.23</c:v>
                </c:pt>
                <c:pt idx="1">
                  <c:v>1323.63</c:v>
                </c:pt>
                <c:pt idx="2">
                  <c:v>1264.28</c:v>
                </c:pt>
                <c:pt idx="3">
                  <c:v>1246.95</c:v>
                </c:pt>
                <c:pt idx="4">
                  <c:v>1442.75</c:v>
                </c:pt>
              </c:numCache>
            </c:numRef>
          </c:val>
          <c:extLst>
            <c:ext xmlns:c16="http://schemas.microsoft.com/office/drawing/2014/chart" uri="{C3380CC4-5D6E-409C-BE32-E72D297353CC}">
              <c16:uniqueId val="{00000000-DBEF-40D7-8189-F1EE3AC4A3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893.45</c:v>
                </c:pt>
                <c:pt idx="1">
                  <c:v>843.57</c:v>
                </c:pt>
                <c:pt idx="2">
                  <c:v>845.86</c:v>
                </c:pt>
                <c:pt idx="3">
                  <c:v>802.49</c:v>
                </c:pt>
                <c:pt idx="4">
                  <c:v>805.14</c:v>
                </c:pt>
              </c:numCache>
            </c:numRef>
          </c:val>
          <c:smooth val="0"/>
          <c:extLst>
            <c:ext xmlns:c16="http://schemas.microsoft.com/office/drawing/2014/chart" uri="{C3380CC4-5D6E-409C-BE32-E72D297353CC}">
              <c16:uniqueId val="{00000001-DBEF-40D7-8189-F1EE3AC4A3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96.54</c:v>
                </c:pt>
                <c:pt idx="1">
                  <c:v>93.14</c:v>
                </c:pt>
                <c:pt idx="2">
                  <c:v>91.49</c:v>
                </c:pt>
                <c:pt idx="3">
                  <c:v>91.53</c:v>
                </c:pt>
                <c:pt idx="4">
                  <c:v>99.32</c:v>
                </c:pt>
              </c:numCache>
            </c:numRef>
          </c:val>
          <c:extLst>
            <c:ext xmlns:c16="http://schemas.microsoft.com/office/drawing/2014/chart" uri="{C3380CC4-5D6E-409C-BE32-E72D297353CC}">
              <c16:uniqueId val="{00000000-60EF-4657-A4C6-7B5F886914D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95.24</c:v>
                </c:pt>
                <c:pt idx="1">
                  <c:v>99.86</c:v>
                </c:pt>
                <c:pt idx="2">
                  <c:v>101.88</c:v>
                </c:pt>
                <c:pt idx="3">
                  <c:v>103.18</c:v>
                </c:pt>
                <c:pt idx="4">
                  <c:v>100.22</c:v>
                </c:pt>
              </c:numCache>
            </c:numRef>
          </c:val>
          <c:smooth val="0"/>
          <c:extLst>
            <c:ext xmlns:c16="http://schemas.microsoft.com/office/drawing/2014/chart" uri="{C3380CC4-5D6E-409C-BE32-E72D297353CC}">
              <c16:uniqueId val="{00000001-60EF-4657-A4C6-7B5F886914D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197.47</c:v>
                </c:pt>
                <c:pt idx="1">
                  <c:v>208.71</c:v>
                </c:pt>
                <c:pt idx="2">
                  <c:v>212.56</c:v>
                </c:pt>
                <c:pt idx="3">
                  <c:v>213.67</c:v>
                </c:pt>
                <c:pt idx="4">
                  <c:v>165.8</c:v>
                </c:pt>
              </c:numCache>
            </c:numRef>
          </c:val>
          <c:extLst>
            <c:ext xmlns:c16="http://schemas.microsoft.com/office/drawing/2014/chart" uri="{C3380CC4-5D6E-409C-BE32-E72D297353CC}">
              <c16:uniqueId val="{00000000-8493-4934-9DF7-43FB37691B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150.75</c:v>
                </c:pt>
                <c:pt idx="1">
                  <c:v>147.29</c:v>
                </c:pt>
                <c:pt idx="2">
                  <c:v>143.15</c:v>
                </c:pt>
                <c:pt idx="3">
                  <c:v>141.11000000000001</c:v>
                </c:pt>
                <c:pt idx="4">
                  <c:v>144.79</c:v>
                </c:pt>
              </c:numCache>
            </c:numRef>
          </c:val>
          <c:smooth val="0"/>
          <c:extLst>
            <c:ext xmlns:c16="http://schemas.microsoft.com/office/drawing/2014/chart" uri="{C3380CC4-5D6E-409C-BE32-E72D297353CC}">
              <c16:uniqueId val="{00000001-8493-4934-9DF7-43FB37691B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和歌山県　和歌山市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Ac1</v>
      </c>
      <c r="X8" s="47"/>
      <c r="Y8" s="47"/>
      <c r="Z8" s="47"/>
      <c r="AA8" s="47"/>
      <c r="AB8" s="47"/>
      <c r="AC8" s="47"/>
      <c r="AD8" s="48" t="str">
        <f>データ!$M$6</f>
        <v>非設置</v>
      </c>
      <c r="AE8" s="48"/>
      <c r="AF8" s="48"/>
      <c r="AG8" s="48"/>
      <c r="AH8" s="48"/>
      <c r="AI8" s="48"/>
      <c r="AJ8" s="48"/>
      <c r="AK8" s="3"/>
      <c r="AL8" s="49">
        <f>データ!S6</f>
        <v>371042</v>
      </c>
      <c r="AM8" s="49"/>
      <c r="AN8" s="49"/>
      <c r="AO8" s="49"/>
      <c r="AP8" s="49"/>
      <c r="AQ8" s="49"/>
      <c r="AR8" s="49"/>
      <c r="AS8" s="49"/>
      <c r="AT8" s="44">
        <f>データ!T6</f>
        <v>208.84</v>
      </c>
      <c r="AU8" s="44"/>
      <c r="AV8" s="44"/>
      <c r="AW8" s="44"/>
      <c r="AX8" s="44"/>
      <c r="AY8" s="44"/>
      <c r="AZ8" s="44"/>
      <c r="BA8" s="44"/>
      <c r="BB8" s="44">
        <f>データ!U6</f>
        <v>1776.68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f>データ!N6</f>
        <v>46.7</v>
      </c>
      <c r="C10" s="44"/>
      <c r="D10" s="44"/>
      <c r="E10" s="44"/>
      <c r="F10" s="44"/>
      <c r="G10" s="44"/>
      <c r="H10" s="44"/>
      <c r="I10" s="44" t="str">
        <f>データ!O6</f>
        <v>該当数値なし</v>
      </c>
      <c r="J10" s="44"/>
      <c r="K10" s="44"/>
      <c r="L10" s="44"/>
      <c r="M10" s="44"/>
      <c r="N10" s="44"/>
      <c r="O10" s="44"/>
      <c r="P10" s="44">
        <f>データ!P6</f>
        <v>39.65</v>
      </c>
      <c r="Q10" s="44"/>
      <c r="R10" s="44"/>
      <c r="S10" s="44"/>
      <c r="T10" s="44"/>
      <c r="U10" s="44"/>
      <c r="V10" s="44"/>
      <c r="W10" s="44">
        <f>データ!Q6</f>
        <v>65.5</v>
      </c>
      <c r="X10" s="44"/>
      <c r="Y10" s="44"/>
      <c r="Z10" s="44"/>
      <c r="AA10" s="44"/>
      <c r="AB10" s="44"/>
      <c r="AC10" s="44"/>
      <c r="AD10" s="49">
        <f>データ!R6</f>
        <v>3082</v>
      </c>
      <c r="AE10" s="49"/>
      <c r="AF10" s="49"/>
      <c r="AG10" s="49"/>
      <c r="AH10" s="49"/>
      <c r="AI10" s="49"/>
      <c r="AJ10" s="49"/>
      <c r="AK10" s="2"/>
      <c r="AL10" s="49">
        <f>データ!V6</f>
        <v>146649</v>
      </c>
      <c r="AM10" s="49"/>
      <c r="AN10" s="49"/>
      <c r="AO10" s="49"/>
      <c r="AP10" s="49"/>
      <c r="AQ10" s="49"/>
      <c r="AR10" s="49"/>
      <c r="AS10" s="49"/>
      <c r="AT10" s="44">
        <f>データ!W6</f>
        <v>23.61</v>
      </c>
      <c r="AU10" s="44"/>
      <c r="AV10" s="44"/>
      <c r="AW10" s="44"/>
      <c r="AX10" s="44"/>
      <c r="AY10" s="44"/>
      <c r="AZ10" s="44"/>
      <c r="BA10" s="44"/>
      <c r="BB10" s="44">
        <f>データ!X6</f>
        <v>6211.31</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NWa2t8UL/va5s9pZzMt+rzeXEBLNRv0KAyMoXMUVhXY7mHH9/CuiF69N+QwXCsA7PuEMQnNrOHRNQyqEa79mJw==" saltValue="I/RfNNb62H8Ib1pkhsHI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302015</v>
      </c>
      <c r="D6" s="32">
        <f t="shared" si="3"/>
        <v>47</v>
      </c>
      <c r="E6" s="32">
        <f t="shared" si="3"/>
        <v>17</v>
      </c>
      <c r="F6" s="32">
        <f t="shared" si="3"/>
        <v>1</v>
      </c>
      <c r="G6" s="32">
        <f t="shared" si="3"/>
        <v>0</v>
      </c>
      <c r="H6" s="32" t="str">
        <f t="shared" si="3"/>
        <v>和歌山県　和歌山市</v>
      </c>
      <c r="I6" s="32" t="str">
        <f t="shared" si="3"/>
        <v>法非適用</v>
      </c>
      <c r="J6" s="32" t="str">
        <f t="shared" si="3"/>
        <v>下水道事業</v>
      </c>
      <c r="K6" s="32" t="str">
        <f t="shared" si="3"/>
        <v>公共下水道</v>
      </c>
      <c r="L6" s="32" t="str">
        <f t="shared" si="3"/>
        <v>Ac1</v>
      </c>
      <c r="M6" s="32" t="str">
        <f t="shared" si="3"/>
        <v>非設置</v>
      </c>
      <c r="N6" s="33">
        <f t="shared" si="3"/>
        <v>46.7</v>
      </c>
      <c r="O6" s="33" t="str">
        <f t="shared" si="3"/>
        <v>該当数値なし</v>
      </c>
      <c r="P6" s="33">
        <f t="shared" si="3"/>
        <v>39.65</v>
      </c>
      <c r="Q6" s="33">
        <f t="shared" si="3"/>
        <v>65.5</v>
      </c>
      <c r="R6" s="33">
        <f t="shared" si="3"/>
        <v>3082</v>
      </c>
      <c r="S6" s="33">
        <f t="shared" si="3"/>
        <v>371042</v>
      </c>
      <c r="T6" s="33">
        <f t="shared" si="3"/>
        <v>208.84</v>
      </c>
      <c r="U6" s="33">
        <f t="shared" si="3"/>
        <v>1776.68</v>
      </c>
      <c r="V6" s="33">
        <f t="shared" si="3"/>
        <v>146649</v>
      </c>
      <c r="W6" s="33">
        <f t="shared" si="3"/>
        <v>23.61</v>
      </c>
      <c r="X6" s="33">
        <f t="shared" si="3"/>
        <v>6211.31</v>
      </c>
      <c r="Y6" s="34">
        <f>IF(Y7="",NA(),Y7)</f>
        <v>79.08</v>
      </c>
      <c r="Z6" s="34">
        <f t="shared" ref="Z6:AH6" si="4">IF(Z7="",NA(),Z7)</f>
        <v>78.2</v>
      </c>
      <c r="AA6" s="34">
        <f t="shared" si="4"/>
        <v>77.64</v>
      </c>
      <c r="AB6" s="34">
        <f t="shared" si="4"/>
        <v>66.69</v>
      </c>
      <c r="AC6" s="34">
        <f t="shared" si="4"/>
        <v>68.900000000000006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1430.23</v>
      </c>
      <c r="BG6" s="34">
        <f t="shared" ref="BG6:BO6" si="7">IF(BG7="",NA(),BG7)</f>
        <v>1323.63</v>
      </c>
      <c r="BH6" s="34">
        <f t="shared" si="7"/>
        <v>1264.28</v>
      </c>
      <c r="BI6" s="34">
        <f t="shared" si="7"/>
        <v>1246.95</v>
      </c>
      <c r="BJ6" s="34">
        <f t="shared" si="7"/>
        <v>1442.75</v>
      </c>
      <c r="BK6" s="34">
        <f t="shared" si="7"/>
        <v>893.45</v>
      </c>
      <c r="BL6" s="34">
        <f t="shared" si="7"/>
        <v>843.57</v>
      </c>
      <c r="BM6" s="34">
        <f t="shared" si="7"/>
        <v>845.86</v>
      </c>
      <c r="BN6" s="34">
        <f t="shared" si="7"/>
        <v>802.49</v>
      </c>
      <c r="BO6" s="34">
        <f t="shared" si="7"/>
        <v>805.14</v>
      </c>
      <c r="BP6" s="33" t="str">
        <f>IF(BP7="","",IF(BP7="-","【-】","【"&amp;SUBSTITUTE(TEXT(BP7,"#,##0.00"),"-","△")&amp;"】"))</f>
        <v>【707.33】</v>
      </c>
      <c r="BQ6" s="34">
        <f>IF(BQ7="",NA(),BQ7)</f>
        <v>96.54</v>
      </c>
      <c r="BR6" s="34">
        <f t="shared" ref="BR6:BZ6" si="8">IF(BR7="",NA(),BR7)</f>
        <v>93.14</v>
      </c>
      <c r="BS6" s="34">
        <f t="shared" si="8"/>
        <v>91.49</v>
      </c>
      <c r="BT6" s="34">
        <f t="shared" si="8"/>
        <v>91.53</v>
      </c>
      <c r="BU6" s="34">
        <f t="shared" si="8"/>
        <v>99.32</v>
      </c>
      <c r="BV6" s="34">
        <f t="shared" si="8"/>
        <v>95.24</v>
      </c>
      <c r="BW6" s="34">
        <f t="shared" si="8"/>
        <v>99.86</v>
      </c>
      <c r="BX6" s="34">
        <f t="shared" si="8"/>
        <v>101.88</v>
      </c>
      <c r="BY6" s="34">
        <f t="shared" si="8"/>
        <v>103.18</v>
      </c>
      <c r="BZ6" s="34">
        <f t="shared" si="8"/>
        <v>100.22</v>
      </c>
      <c r="CA6" s="33" t="str">
        <f>IF(CA7="","",IF(CA7="-","【-】","【"&amp;SUBSTITUTE(TEXT(CA7,"#,##0.00"),"-","△")&amp;"】"))</f>
        <v>【101.26】</v>
      </c>
      <c r="CB6" s="34">
        <f>IF(CB7="",NA(),CB7)</f>
        <v>197.47</v>
      </c>
      <c r="CC6" s="34">
        <f t="shared" ref="CC6:CK6" si="9">IF(CC7="",NA(),CC7)</f>
        <v>208.71</v>
      </c>
      <c r="CD6" s="34">
        <f t="shared" si="9"/>
        <v>212.56</v>
      </c>
      <c r="CE6" s="34">
        <f t="shared" si="9"/>
        <v>213.67</v>
      </c>
      <c r="CF6" s="34">
        <f t="shared" si="9"/>
        <v>165.8</v>
      </c>
      <c r="CG6" s="34">
        <f t="shared" si="9"/>
        <v>150.75</v>
      </c>
      <c r="CH6" s="34">
        <f t="shared" si="9"/>
        <v>147.29</v>
      </c>
      <c r="CI6" s="34">
        <f t="shared" si="9"/>
        <v>143.15</v>
      </c>
      <c r="CJ6" s="34">
        <f t="shared" si="9"/>
        <v>141.11000000000001</v>
      </c>
      <c r="CK6" s="34">
        <f t="shared" si="9"/>
        <v>144.79</v>
      </c>
      <c r="CL6" s="33" t="str">
        <f>IF(CL7="","",IF(CL7="-","【-】","【"&amp;SUBSTITUTE(TEXT(CL7,"#,##0.00"),"-","△")&amp;"】"))</f>
        <v>【136.39】</v>
      </c>
      <c r="CM6" s="34">
        <f>IF(CM7="",NA(),CM7)</f>
        <v>46.14</v>
      </c>
      <c r="CN6" s="34">
        <f t="shared" ref="CN6:CV6" si="10">IF(CN7="",NA(),CN7)</f>
        <v>47.22</v>
      </c>
      <c r="CO6" s="34">
        <f t="shared" si="10"/>
        <v>48.33</v>
      </c>
      <c r="CP6" s="34">
        <f t="shared" si="10"/>
        <v>47.17</v>
      </c>
      <c r="CQ6" s="34">
        <f t="shared" si="10"/>
        <v>45.6</v>
      </c>
      <c r="CR6" s="34">
        <f t="shared" si="10"/>
        <v>61.1</v>
      </c>
      <c r="CS6" s="34">
        <f t="shared" si="10"/>
        <v>61.03</v>
      </c>
      <c r="CT6" s="34">
        <f t="shared" si="10"/>
        <v>62.5</v>
      </c>
      <c r="CU6" s="34">
        <f t="shared" si="10"/>
        <v>63.26</v>
      </c>
      <c r="CV6" s="34">
        <f t="shared" si="10"/>
        <v>61.54</v>
      </c>
      <c r="CW6" s="33" t="str">
        <f>IF(CW7="","",IF(CW7="-","【-】","【"&amp;SUBSTITUTE(TEXT(CW7,"#,##0.00"),"-","△")&amp;"】"))</f>
        <v>【60.13】</v>
      </c>
      <c r="CX6" s="34">
        <f>IF(CX7="",NA(),CX7)</f>
        <v>81.58</v>
      </c>
      <c r="CY6" s="34">
        <f t="shared" ref="CY6:DG6" si="11">IF(CY7="",NA(),CY7)</f>
        <v>82.38</v>
      </c>
      <c r="CZ6" s="34">
        <f t="shared" si="11"/>
        <v>82.96</v>
      </c>
      <c r="DA6" s="34">
        <f t="shared" si="11"/>
        <v>84.07</v>
      </c>
      <c r="DB6" s="34">
        <f t="shared" si="11"/>
        <v>84.54</v>
      </c>
      <c r="DC6" s="34">
        <f t="shared" si="11"/>
        <v>93.47</v>
      </c>
      <c r="DD6" s="34">
        <f t="shared" si="11"/>
        <v>93.83</v>
      </c>
      <c r="DE6" s="34">
        <f t="shared" si="11"/>
        <v>93.88</v>
      </c>
      <c r="DF6" s="34">
        <f t="shared" si="11"/>
        <v>94.07</v>
      </c>
      <c r="DG6" s="34">
        <f t="shared" si="11"/>
        <v>94.13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4">
        <f t="shared" ref="EF6:EN6" si="14">IF(EF7="",NA(),EF7)</f>
        <v>0.04</v>
      </c>
      <c r="EG6" s="34">
        <f t="shared" si="14"/>
        <v>0.02</v>
      </c>
      <c r="EH6" s="34">
        <f t="shared" si="14"/>
        <v>0.01</v>
      </c>
      <c r="EI6" s="33">
        <f t="shared" si="14"/>
        <v>0</v>
      </c>
      <c r="EJ6" s="34">
        <f t="shared" si="14"/>
        <v>0.1</v>
      </c>
      <c r="EK6" s="34">
        <f t="shared" si="14"/>
        <v>0.11</v>
      </c>
      <c r="EL6" s="34">
        <f t="shared" si="14"/>
        <v>0.12</v>
      </c>
      <c r="EM6" s="34">
        <f t="shared" si="14"/>
        <v>0.13</v>
      </c>
      <c r="EN6" s="34">
        <f t="shared" si="14"/>
        <v>0.17</v>
      </c>
      <c r="EO6" s="33" t="str">
        <f>IF(EO7="","",IF(EO7="-","【-】","【"&amp;SUBSTITUTE(TEXT(EO7,"#,##0.00"),"-","△")&amp;"】"))</f>
        <v>【0.23】</v>
      </c>
    </row>
    <row r="7" spans="1:145" s="35" customFormat="1" x14ac:dyDescent="0.15">
      <c r="A7" s="27"/>
      <c r="B7" s="36">
        <v>2017</v>
      </c>
      <c r="C7" s="36">
        <v>302015</v>
      </c>
      <c r="D7" s="36">
        <v>47</v>
      </c>
      <c r="E7" s="36">
        <v>17</v>
      </c>
      <c r="F7" s="36">
        <v>1</v>
      </c>
      <c r="G7" s="36">
        <v>0</v>
      </c>
      <c r="H7" s="36" t="s">
        <v>110</v>
      </c>
      <c r="I7" s="36" t="s">
        <v>111</v>
      </c>
      <c r="J7" s="36" t="s">
        <v>112</v>
      </c>
      <c r="K7" s="36" t="s">
        <v>113</v>
      </c>
      <c r="L7" s="36" t="s">
        <v>114</v>
      </c>
      <c r="M7" s="36" t="s">
        <v>115</v>
      </c>
      <c r="N7" s="37">
        <v>46.7</v>
      </c>
      <c r="O7" s="37" t="s">
        <v>116</v>
      </c>
      <c r="P7" s="37">
        <v>39.65</v>
      </c>
      <c r="Q7" s="37">
        <v>65.5</v>
      </c>
      <c r="R7" s="37">
        <v>3082</v>
      </c>
      <c r="S7" s="37">
        <v>371042</v>
      </c>
      <c r="T7" s="37">
        <v>208.84</v>
      </c>
      <c r="U7" s="37">
        <v>1776.68</v>
      </c>
      <c r="V7" s="37">
        <v>146649</v>
      </c>
      <c r="W7" s="37">
        <v>23.61</v>
      </c>
      <c r="X7" s="37">
        <v>6211.31</v>
      </c>
      <c r="Y7" s="37">
        <v>79.08</v>
      </c>
      <c r="Z7" s="37">
        <v>78.2</v>
      </c>
      <c r="AA7" s="37">
        <v>77.64</v>
      </c>
      <c r="AB7" s="37">
        <v>66.69</v>
      </c>
      <c r="AC7" s="37">
        <v>68.900000000000006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1430.23</v>
      </c>
      <c r="BG7" s="37">
        <v>1323.63</v>
      </c>
      <c r="BH7" s="37">
        <v>1264.28</v>
      </c>
      <c r="BI7" s="37">
        <v>1246.95</v>
      </c>
      <c r="BJ7" s="37">
        <v>1442.75</v>
      </c>
      <c r="BK7" s="37">
        <v>893.45</v>
      </c>
      <c r="BL7" s="37">
        <v>843.57</v>
      </c>
      <c r="BM7" s="37">
        <v>845.86</v>
      </c>
      <c r="BN7" s="37">
        <v>802.49</v>
      </c>
      <c r="BO7" s="37">
        <v>805.14</v>
      </c>
      <c r="BP7" s="37">
        <v>707.33</v>
      </c>
      <c r="BQ7" s="37">
        <v>96.54</v>
      </c>
      <c r="BR7" s="37">
        <v>93.14</v>
      </c>
      <c r="BS7" s="37">
        <v>91.49</v>
      </c>
      <c r="BT7" s="37">
        <v>91.53</v>
      </c>
      <c r="BU7" s="37">
        <v>99.32</v>
      </c>
      <c r="BV7" s="37">
        <v>95.24</v>
      </c>
      <c r="BW7" s="37">
        <v>99.86</v>
      </c>
      <c r="BX7" s="37">
        <v>101.88</v>
      </c>
      <c r="BY7" s="37">
        <v>103.18</v>
      </c>
      <c r="BZ7" s="37">
        <v>100.22</v>
      </c>
      <c r="CA7" s="37">
        <v>101.26</v>
      </c>
      <c r="CB7" s="37">
        <v>197.47</v>
      </c>
      <c r="CC7" s="37">
        <v>208.71</v>
      </c>
      <c r="CD7" s="37">
        <v>212.56</v>
      </c>
      <c r="CE7" s="37">
        <v>213.67</v>
      </c>
      <c r="CF7" s="37">
        <v>165.8</v>
      </c>
      <c r="CG7" s="37">
        <v>150.75</v>
      </c>
      <c r="CH7" s="37">
        <v>147.29</v>
      </c>
      <c r="CI7" s="37">
        <v>143.15</v>
      </c>
      <c r="CJ7" s="37">
        <v>141.11000000000001</v>
      </c>
      <c r="CK7" s="37">
        <v>144.79</v>
      </c>
      <c r="CL7" s="37">
        <v>136.38999999999999</v>
      </c>
      <c r="CM7" s="37">
        <v>46.14</v>
      </c>
      <c r="CN7" s="37">
        <v>47.22</v>
      </c>
      <c r="CO7" s="37">
        <v>48.33</v>
      </c>
      <c r="CP7" s="37">
        <v>47.17</v>
      </c>
      <c r="CQ7" s="37">
        <v>45.6</v>
      </c>
      <c r="CR7" s="37">
        <v>61.1</v>
      </c>
      <c r="CS7" s="37">
        <v>61.03</v>
      </c>
      <c r="CT7" s="37">
        <v>62.5</v>
      </c>
      <c r="CU7" s="37">
        <v>63.26</v>
      </c>
      <c r="CV7" s="37">
        <v>61.54</v>
      </c>
      <c r="CW7" s="37">
        <v>60.13</v>
      </c>
      <c r="CX7" s="37">
        <v>81.58</v>
      </c>
      <c r="CY7" s="37">
        <v>82.38</v>
      </c>
      <c r="CZ7" s="37">
        <v>82.96</v>
      </c>
      <c r="DA7" s="37">
        <v>84.07</v>
      </c>
      <c r="DB7" s="37">
        <v>84.54</v>
      </c>
      <c r="DC7" s="37">
        <v>93.47</v>
      </c>
      <c r="DD7" s="37">
        <v>93.83</v>
      </c>
      <c r="DE7" s="37">
        <v>93.88</v>
      </c>
      <c r="DF7" s="37">
        <v>94.07</v>
      </c>
      <c r="DG7" s="37">
        <v>94.13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0.04</v>
      </c>
      <c r="EG7" s="37">
        <v>0.02</v>
      </c>
      <c r="EH7" s="37">
        <v>0.01</v>
      </c>
      <c r="EI7" s="37">
        <v>0</v>
      </c>
      <c r="EJ7" s="37">
        <v>0.1</v>
      </c>
      <c r="EK7" s="37">
        <v>0.11</v>
      </c>
      <c r="EL7" s="37">
        <v>0.12</v>
      </c>
      <c r="EM7" s="37">
        <v>0.13</v>
      </c>
      <c r="EN7" s="37">
        <v>0.17</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企業局</cp:lastModifiedBy>
  <cp:lastPrinted>2019-02-14T23:52:16Z</cp:lastPrinted>
  <dcterms:created xsi:type="dcterms:W3CDTF">2018-12-03T09:06:26Z</dcterms:created>
  <dcterms:modified xsi:type="dcterms:W3CDTF">2019-02-14T23:58:00Z</dcterms:modified>
  <cp:category/>
</cp:coreProperties>
</file>