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303\Desktop\"/>
    </mc:Choice>
  </mc:AlternateContent>
  <workbookProtection workbookPassword="B319" lockStructure="1"/>
  <bookViews>
    <workbookView xWindow="0" yWindow="0" windowWidth="20520" windowHeight="10920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N6" i="5"/>
  <c r="B10" i="4" s="1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AT10" i="4"/>
  <c r="AL10" i="4"/>
  <c r="W10" i="4"/>
  <c r="P10" i="4"/>
  <c r="I10" i="4"/>
  <c r="BB8" i="4"/>
  <c r="AL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<sst xmlns="http://schemas.openxmlformats.org/spreadsheetml/2006/main" count="237" uniqueCount="123">
  <si>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</si>
  <si>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</si>
  <si>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</si>
  <si>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</si>
  <si>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</si>
  <si>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</si>
  <si>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</si>
  <si>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</si>
  <si>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</si>
  <si>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</si>
  <si>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</si>
  <si>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</si>
  <si>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</si>
  <si>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</si>
  <si>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</si>
  <si>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</si>
  <si>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</si>
  <si>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</si>
  <si>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</si>
  <si>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</si>
  <si>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</si>
  <si>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</si>
  <si>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</si>
  <si>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</si>
  <si>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</si>
  <si>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</si>
  <si>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</si>
  <si>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</si>
  <si>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</si>
  <si>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</si>
  <si>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</si>
  <si>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</si>
  <si>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</si>
  <si>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</si>
  <si>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</si>
  <si>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</si>
  <si>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</si>
  <si>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</si>
  <si>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</si>
  <si>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</si>
  <si>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</si>
  <si>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</si>
  <si>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</si>
  <si>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</si>
  <si>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</si>
  <si>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</si>
  <si>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</si>
  <si>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</si>
  <si>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</si>
  <si>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</si>
  <si>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</si>
  <si>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</si>
  <si>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</si>
  <si>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</si>
  <si>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</si>
  <si>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</si>
  <si>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</si>
  <si>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</si>
  <si>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</si>
  <si>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</si>
  <si>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</si>
  <si>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</si>
  <si>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</si>
  <si>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</si>
  <si>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</si>
  <si>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</si>
  <si>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</si>
  <si>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</si>
  <si>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</si>
  <si>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</si>
  <si>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</si>
  <si>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</si>
  <si>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</si>
  <si>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</si>
  <si>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</si>
  <si>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</si>
  <si>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</si>
  <si>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</si>
  <si>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</si>
  <si>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</si>
  <si>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</si>
  <si>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</si>
  <si>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</si>
  <si>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</si>
  <si>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</si>
  <si>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</si>
  <si>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</si>
  <si>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</si>
  <si>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</si>
  <si>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</si>
  <si>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</si>
  <si>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</si>
  <si>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</si>
  <si>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</si>
  <si>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</si>
  <si>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</si>
  <si>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</si>
  <si>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</si>
  <si>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</si>
  <si>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</si>
  <si>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</si>
  <si>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</si>
  <si>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</si>
  <si>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</si>
  <si>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</si>
  <si>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</si>
  <si>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</si>
  <si>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和歌山県　古座川町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</si>
  <si>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</si>
  <si>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</si>
  <si>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</si>
  <si>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</si>
  <si>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</si>
  <si>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</si>
  <si>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</si>
  <si>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</si>
  <si>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</si>
  <si>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</si>
  <si>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</si>
  <si>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古座川町簡易水道事業のほとんどの施設は、昭和40,50年代に建設した施設であり、老朽化している。</t>
    <phoneticPr fontId="4"/>
  </si>
  <si>
    <t>各施設が老朽化してきており、平成26年度以降漏水が原因で有収率も低下している為、今後は更新していかなければならないが、その更新に伴う予算確保が必要である。</t>
    <rPh sb="14" eb="16">
      <t>ヘイセイ</t>
    </rPh>
    <rPh sb="18" eb="20">
      <t>ネンド</t>
    </rPh>
    <rPh sb="20" eb="22">
      <t>イコウ</t>
    </rPh>
    <rPh sb="22" eb="24">
      <t>ロウスイ</t>
    </rPh>
    <rPh sb="25" eb="27">
      <t>ゲンイン</t>
    </rPh>
    <rPh sb="28" eb="30">
      <t>ユウシュウ</t>
    </rPh>
    <rPh sb="30" eb="31">
      <t>リツ</t>
    </rPh>
    <rPh sb="32" eb="34">
      <t>テイカ</t>
    </rPh>
    <rPh sb="38" eb="39">
      <t>タメ</t>
    </rPh>
    <phoneticPr fontId="4"/>
  </si>
  <si>
    <t xml:space="preserve">古座川町簡易水道事業は、飛地に施設が点々と存在し、年々給水人口が減少気味で、水道料金と一般会計からの繰入金で経営を行っているが、類似団体と比較すると、施設の規模、料金水準ともに、良好な数字となっている。
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</si>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</sst>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0.01</c:v>
                </c:pt>
                <c:pt idx="1">
                  <c:v>0</c:v>
                </c:pt>
                <c:pt idx="2" formatCode="#,##0.00;&quot;△&quot;#,##0.00;&quot;-&quot;">
                  <c:v>0.36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66-4DFE-9767-9269DB1E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41200"/>
        <c:axId val="20784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0.37</c:v>
                </c:pt>
                <c:pt idx="1">
                  <c:v>0.7</c:v>
                </c:pt>
                <c:pt idx="2">
                  <c:v>0.91</c:v>
                </c:pt>
                <c:pt idx="3">
                  <c:v>1.26</c:v>
                </c:pt>
                <c:pt idx="4">
                  <c:v>0.78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66-4DFE-9767-9269DB1E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41200"/>
        <c:axId val="207845680"/>
      </c:lineChart>
      <c:dateAx>
        <c:axId val="20784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7845680"/>
        <c:crosses val="autoZero"/>
        <c:auto val="1"/>
        <c:lblOffset val="100"/>
        <c:baseTimeUnit val="years"/>
      </c:dateAx>
      <c:valAx>
        <c:axId val="20784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84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84.77</c:v>
                </c:pt>
                <c:pt idx="1">
                  <c:v>78.5</c:v>
                </c:pt>
                <c:pt idx="2">
                  <c:v>76.56</c:v>
                </c:pt>
                <c:pt idx="3">
                  <c:v>80.31</c:v>
                </c:pt>
                <c:pt idx="4">
                  <c:v>80.77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59-4523-9164-DEB3C5249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29392"/>
        <c:axId val="208229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51.11</c:v>
                </c:pt>
                <c:pt idx="1">
                  <c:v>50.49</c:v>
                </c:pt>
                <c:pt idx="2">
                  <c:v>48.36</c:v>
                </c:pt>
                <c:pt idx="3">
                  <c:v>48.7</c:v>
                </c:pt>
                <c:pt idx="4">
                  <c:v>46.9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59-4523-9164-DEB3C5249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29392"/>
        <c:axId val="208229784"/>
      </c:lineChart>
      <c:dateAx>
        <c:axId val="20822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229784"/>
        <c:crosses val="autoZero"/>
        <c:auto val="1"/>
        <c:lblOffset val="100"/>
        <c:baseTimeUnit val="years"/>
      </c:dateAx>
      <c:valAx>
        <c:axId val="208229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22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76.31</c:v>
                </c:pt>
                <c:pt idx="1">
                  <c:v>80.87</c:v>
                </c:pt>
                <c:pt idx="2">
                  <c:v>80.760000000000005</c:v>
                </c:pt>
                <c:pt idx="3">
                  <c:v>77.33</c:v>
                </c:pt>
                <c:pt idx="4">
                  <c:v>74.64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7D-4399-9DB9-BEBA04A2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30960"/>
        <c:axId val="20834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74.16</c:v>
                </c:pt>
                <c:pt idx="1">
                  <c:v>74.209999999999994</c:v>
                </c:pt>
                <c:pt idx="2">
                  <c:v>75.239999999999995</c:v>
                </c:pt>
                <c:pt idx="3">
                  <c:v>74.959999999999994</c:v>
                </c:pt>
                <c:pt idx="4">
                  <c:v>74.63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7D-4399-9DB9-BEBA04A2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30960"/>
        <c:axId val="208340288"/>
      </c:lineChart>
      <c:dateAx>
        <c:axId val="20823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340288"/>
        <c:crosses val="autoZero"/>
        <c:auto val="1"/>
        <c:lblOffset val="100"/>
        <c:baseTimeUnit val="years"/>
      </c:dateAx>
      <c:valAx>
        <c:axId val="20834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23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81.650000000000006</c:v>
                </c:pt>
                <c:pt idx="1">
                  <c:v>89.88</c:v>
                </c:pt>
                <c:pt idx="2">
                  <c:v>84.09</c:v>
                </c:pt>
                <c:pt idx="3">
                  <c:v>70.790000000000006</c:v>
                </c:pt>
                <c:pt idx="4">
                  <c:v>91.28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4F-4FBB-A295-11A820CC0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93712"/>
        <c:axId val="207896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70.760000000000005</c:v>
                </c:pt>
                <c:pt idx="1">
                  <c:v>71.66</c:v>
                </c:pt>
                <c:pt idx="2">
                  <c:v>73.06</c:v>
                </c:pt>
                <c:pt idx="3">
                  <c:v>72.03</c:v>
                </c:pt>
                <c:pt idx="4">
                  <c:v>72.11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4F-4FBB-A295-11A820CC0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712"/>
        <c:axId val="207896144"/>
      </c:lineChart>
      <c:dateAx>
        <c:axId val="20789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7896144"/>
        <c:crosses val="autoZero"/>
        <c:auto val="1"/>
        <c:lblOffset val="100"/>
        <c:baseTimeUnit val="years"/>
      </c:dateAx>
      <c:valAx>
        <c:axId val="207896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893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A6-4C58-BB1C-53234A91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43536"/>
        <c:axId val="20794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A6-4C58-BB1C-53234A91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43536"/>
        <c:axId val="207943920"/>
      </c:lineChart>
      <c:dateAx>
        <c:axId val="20794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7943920"/>
        <c:crosses val="autoZero"/>
        <c:auto val="1"/>
        <c:lblOffset val="100"/>
        <c:baseTimeUnit val="years"/>
      </c:dateAx>
      <c:valAx>
        <c:axId val="20794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943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F5-4CDC-A30C-1D9C2F38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91360"/>
        <c:axId val="20799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F5-4CDC-A30C-1D9C2F38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91360"/>
        <c:axId val="207991744"/>
      </c:lineChart>
      <c:dateAx>
        <c:axId val="207991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7991744"/>
        <c:crosses val="autoZero"/>
        <c:auto val="1"/>
        <c:lblOffset val="100"/>
        <c:baseTimeUnit val="years"/>
      </c:dateAx>
      <c:valAx>
        <c:axId val="20799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991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09-4104-AD41-BFB3D8F59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6464"/>
        <c:axId val="117336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09-4104-AD41-BFB3D8F59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6464"/>
        <c:axId val="117336856"/>
      </c:lineChart>
      <c:dateAx>
        <c:axId val="11733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336856"/>
        <c:crosses val="autoZero"/>
        <c:auto val="1"/>
        <c:lblOffset val="100"/>
        <c:baseTimeUnit val="years"/>
      </c:dateAx>
      <c:valAx>
        <c:axId val="117336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336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BC-4DCF-8853-2D6E5BA1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8032"/>
        <c:axId val="208376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BC-4DCF-8853-2D6E5BA1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8032"/>
        <c:axId val="208376776"/>
      </c:lineChart>
      <c:dateAx>
        <c:axId val="117338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376776"/>
        <c:crosses val="autoZero"/>
        <c:auto val="1"/>
        <c:lblOffset val="100"/>
        <c:baseTimeUnit val="years"/>
      </c:dateAx>
      <c:valAx>
        <c:axId val="208376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338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186.87</c:v>
                </c:pt>
                <c:pt idx="1">
                  <c:v>208.02</c:v>
                </c:pt>
                <c:pt idx="2">
                  <c:v>1124.1099999999999</c:v>
                </c:pt>
                <c:pt idx="3">
                  <c:v>970.56</c:v>
                </c:pt>
                <c:pt idx="4">
                  <c:v>1039.4000000000001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5A-4981-9D63-3580749C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77952"/>
        <c:axId val="208378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1496.15</c:v>
                </c:pt>
                <c:pt idx="1">
                  <c:v>1462.56</c:v>
                </c:pt>
                <c:pt idx="2">
                  <c:v>1486.62</c:v>
                </c:pt>
                <c:pt idx="3">
                  <c:v>1510.14</c:v>
                </c:pt>
                <c:pt idx="4">
                  <c:v>1595.62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5A-4981-9D63-3580749C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7952"/>
        <c:axId val="208378344"/>
      </c:lineChart>
      <c:dateAx>
        <c:axId val="20837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378344"/>
        <c:crosses val="autoZero"/>
        <c:auto val="1"/>
        <c:lblOffset val="100"/>
        <c:baseTimeUnit val="years"/>
      </c:dateAx>
      <c:valAx>
        <c:axId val="208378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37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55.28</c:v>
                </c:pt>
                <c:pt idx="1">
                  <c:v>59.18</c:v>
                </c:pt>
                <c:pt idx="2">
                  <c:v>64.42</c:v>
                </c:pt>
                <c:pt idx="3">
                  <c:v>58</c:v>
                </c:pt>
                <c:pt idx="4">
                  <c:v>60.15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3E4-BA7D-595C20794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79520"/>
        <c:axId val="208379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33.01</c:v>
                </c:pt>
                <c:pt idx="1">
                  <c:v>32.39</c:v>
                </c:pt>
                <c:pt idx="2">
                  <c:v>24.39</c:v>
                </c:pt>
                <c:pt idx="3">
                  <c:v>22.67</c:v>
                </c:pt>
                <c:pt idx="4">
                  <c:v>37.92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CC-43E4-BA7D-595C20794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9520"/>
        <c:axId val="208379912"/>
      </c:lineChart>
      <c:dateAx>
        <c:axId val="20837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379912"/>
        <c:crosses val="autoZero"/>
        <c:auto val="1"/>
        <c:lblOffset val="100"/>
        <c:baseTimeUnit val="years"/>
      </c:dateAx>
      <c:valAx>
        <c:axId val="208379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37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327.79</c:v>
                </c:pt>
                <c:pt idx="1">
                  <c:v>309.7</c:v>
                </c:pt>
                <c:pt idx="2">
                  <c:v>291.42</c:v>
                </c:pt>
                <c:pt idx="3">
                  <c:v>322.97000000000003</c:v>
                </c:pt>
                <c:pt idx="4">
                  <c:v>313.17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4B-4FA4-97E0-5286A0DF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27824"/>
        <c:axId val="208228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523.08000000000004</c:v>
                </c:pt>
                <c:pt idx="1">
                  <c:v>530.83000000000004</c:v>
                </c:pt>
                <c:pt idx="2">
                  <c:v>734.18</c:v>
                </c:pt>
                <c:pt idx="3">
                  <c:v>789.62</c:v>
                </c:pt>
                <c:pt idx="4">
                  <c:v>423.18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4B-4FA4-97E0-5286A0DF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27824"/>
        <c:axId val="208228216"/>
      </c:lineChart>
      <c:dateAx>
        <c:axId val="20822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228216"/>
        <c:crosses val="autoZero"/>
        <c:auto val="1"/>
        <c:lblOffset val="100"/>
        <c:baseTimeUnit val="years"/>
      </c:dateAx>
      <c:valAx>
        <c:axId val="208228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22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和歌山県　古座川町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D4</v>
      </c>
      <c r="X8" s="73"/>
      <c r="Y8" s="73"/>
      <c r="Z8" s="73"/>
      <c r="AA8" s="73"/>
      <c r="AB8" s="73"/>
      <c r="AC8" s="73"/>
      <c r="AD8" s="74" t="s">
        <v>122</v>
      </c>
      <c r="AE8" s="74"/>
      <c r="AF8" s="74"/>
      <c r="AG8" s="74"/>
      <c r="AH8" s="74"/>
      <c r="AI8" s="74"/>
      <c r="AJ8" s="74"/>
      <c r="AK8" s="2"/>
      <c r="AL8" s="67">
        <f>データ!$R$6</f>
        <v>2853</v>
      </c>
      <c r="AM8" s="67"/>
      <c r="AN8" s="67"/>
      <c r="AO8" s="67"/>
      <c r="AP8" s="67"/>
      <c r="AQ8" s="67"/>
      <c r="AR8" s="67"/>
      <c r="AS8" s="67"/>
      <c r="AT8" s="66">
        <f>データ!$S$6</f>
        <v>294.23</v>
      </c>
      <c r="AU8" s="66"/>
      <c r="AV8" s="66"/>
      <c r="AW8" s="66"/>
      <c r="AX8" s="66"/>
      <c r="AY8" s="66"/>
      <c r="AZ8" s="66"/>
      <c r="BA8" s="66"/>
      <c r="BB8" s="66">
        <f>データ!$T$6</f>
        <v>9.6999999999999993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4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4"/>
      <c r="BK9" s="4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31.81</v>
      </c>
      <c r="Q10" s="66"/>
      <c r="R10" s="66"/>
      <c r="S10" s="66"/>
      <c r="T10" s="66"/>
      <c r="U10" s="66"/>
      <c r="V10" s="66"/>
      <c r="W10" s="67">
        <f>データ!$Q$6</f>
        <v>3150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900</v>
      </c>
      <c r="AM10" s="67"/>
      <c r="AN10" s="67"/>
      <c r="AO10" s="67"/>
      <c r="AP10" s="67"/>
      <c r="AQ10" s="67"/>
      <c r="AR10" s="67"/>
      <c r="AS10" s="67"/>
      <c r="AT10" s="66">
        <f>データ!$V$6</f>
        <v>2.87</v>
      </c>
      <c r="AU10" s="66"/>
      <c r="AV10" s="66"/>
      <c r="AW10" s="66"/>
      <c r="AX10" s="66"/>
      <c r="AY10" s="66"/>
      <c r="AZ10" s="66"/>
      <c r="BA10" s="66"/>
      <c r="BB10" s="66">
        <f>データ!$W$6</f>
        <v>313.58999999999997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121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119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120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ColWidth="9"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>
      <c r="A6" s="29" t="s">
        <v>106</v>
      </c>
      <c r="B6" s="34">
        <f>B7</f>
        <v>2016</v>
      </c>
      <c r="C6" s="34">
        <f t="shared" ref="C6:W6" si="3">C7</f>
        <v>304247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和歌山県　古座川町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31.81</v>
      </c>
      <c r="Q6" s="35">
        <f t="shared" si="3"/>
        <v>3150</v>
      </c>
      <c r="R6" s="35">
        <f t="shared" si="3"/>
        <v>2853</v>
      </c>
      <c r="S6" s="35">
        <f t="shared" si="3"/>
        <v>294.23</v>
      </c>
      <c r="T6" s="35">
        <f t="shared" si="3"/>
        <v>9.6999999999999993</v>
      </c>
      <c r="U6" s="35">
        <f t="shared" si="3"/>
        <v>900</v>
      </c>
      <c r="V6" s="35">
        <f t="shared" si="3"/>
        <v>2.87</v>
      </c>
      <c r="W6" s="35">
        <f t="shared" si="3"/>
        <v>313.58999999999997</v>
      </c>
      <c r="X6" s="36">
        <f>IF(X7="",NA(),X7)</f>
        <v>81.650000000000006</v>
      </c>
      <c r="Y6" s="36">
        <f t="shared" ref="Y6:AG6" si="4">IF(Y7="",NA(),Y7)</f>
        <v>89.88</v>
      </c>
      <c r="Z6" s="36">
        <f t="shared" si="4"/>
        <v>84.09</v>
      </c>
      <c r="AA6" s="36">
        <f t="shared" si="4"/>
        <v>70.790000000000006</v>
      </c>
      <c r="AB6" s="36">
        <f t="shared" si="4"/>
        <v>91.28</v>
      </c>
      <c r="AC6" s="36">
        <f t="shared" si="4"/>
        <v>70.760000000000005</v>
      </c>
      <c r="AD6" s="36">
        <f t="shared" si="4"/>
        <v>71.66</v>
      </c>
      <c r="AE6" s="36">
        <f t="shared" si="4"/>
        <v>73.06</v>
      </c>
      <c r="AF6" s="36">
        <f t="shared" si="4"/>
        <v>72.03</v>
      </c>
      <c r="AG6" s="36">
        <f t="shared" si="4"/>
        <v>72.11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186.87</v>
      </c>
      <c r="BF6" s="36">
        <f t="shared" ref="BF6:BN6" si="7">IF(BF7="",NA(),BF7)</f>
        <v>208.02</v>
      </c>
      <c r="BG6" s="36">
        <f t="shared" si="7"/>
        <v>1124.1099999999999</v>
      </c>
      <c r="BH6" s="36">
        <f t="shared" si="7"/>
        <v>970.56</v>
      </c>
      <c r="BI6" s="36">
        <f t="shared" si="7"/>
        <v>1039.4000000000001</v>
      </c>
      <c r="BJ6" s="36">
        <f t="shared" si="7"/>
        <v>1496.15</v>
      </c>
      <c r="BK6" s="36">
        <f t="shared" si="7"/>
        <v>1462.56</v>
      </c>
      <c r="BL6" s="36">
        <f t="shared" si="7"/>
        <v>1486.62</v>
      </c>
      <c r="BM6" s="36">
        <f t="shared" si="7"/>
        <v>1510.14</v>
      </c>
      <c r="BN6" s="36">
        <f t="shared" si="7"/>
        <v>1595.62</v>
      </c>
      <c r="BO6" s="35" t="str">
        <f>IF(BO7="","",IF(BO7="-","【-】","【"&amp;SUBSTITUTE(TEXT(BO7,"#,##0.00"),"-","△")&amp;"】"))</f>
        <v>【1,280.76】</v>
      </c>
      <c r="BP6" s="36">
        <f>IF(BP7="",NA(),BP7)</f>
        <v>55.28</v>
      </c>
      <c r="BQ6" s="36">
        <f t="shared" ref="BQ6:BY6" si="8">IF(BQ7="",NA(),BQ7)</f>
        <v>59.18</v>
      </c>
      <c r="BR6" s="36">
        <f t="shared" si="8"/>
        <v>64.42</v>
      </c>
      <c r="BS6" s="36">
        <f t="shared" si="8"/>
        <v>58</v>
      </c>
      <c r="BT6" s="36">
        <f t="shared" si="8"/>
        <v>60.15</v>
      </c>
      <c r="BU6" s="36">
        <f t="shared" si="8"/>
        <v>33.01</v>
      </c>
      <c r="BV6" s="36">
        <f t="shared" si="8"/>
        <v>32.39</v>
      </c>
      <c r="BW6" s="36">
        <f t="shared" si="8"/>
        <v>24.39</v>
      </c>
      <c r="BX6" s="36">
        <f t="shared" si="8"/>
        <v>22.67</v>
      </c>
      <c r="BY6" s="36">
        <f t="shared" si="8"/>
        <v>37.92</v>
      </c>
      <c r="BZ6" s="35" t="str">
        <f>IF(BZ7="","",IF(BZ7="-","【-】","【"&amp;SUBSTITUTE(TEXT(BZ7,"#,##0.00"),"-","△")&amp;"】"))</f>
        <v>【53.06】</v>
      </c>
      <c r="CA6" s="36">
        <f>IF(CA7="",NA(),CA7)</f>
        <v>327.79</v>
      </c>
      <c r="CB6" s="36">
        <f t="shared" ref="CB6:CJ6" si="9">IF(CB7="",NA(),CB7)</f>
        <v>309.7</v>
      </c>
      <c r="CC6" s="36">
        <f t="shared" si="9"/>
        <v>291.42</v>
      </c>
      <c r="CD6" s="36">
        <f t="shared" si="9"/>
        <v>322.97000000000003</v>
      </c>
      <c r="CE6" s="36">
        <f t="shared" si="9"/>
        <v>313.17</v>
      </c>
      <c r="CF6" s="36">
        <f t="shared" si="9"/>
        <v>523.08000000000004</v>
      </c>
      <c r="CG6" s="36">
        <f t="shared" si="9"/>
        <v>530.83000000000004</v>
      </c>
      <c r="CH6" s="36">
        <f t="shared" si="9"/>
        <v>734.18</v>
      </c>
      <c r="CI6" s="36">
        <f t="shared" si="9"/>
        <v>789.62</v>
      </c>
      <c r="CJ6" s="36">
        <f t="shared" si="9"/>
        <v>423.18</v>
      </c>
      <c r="CK6" s="35" t="str">
        <f>IF(CK7="","",IF(CK7="-","【-】","【"&amp;SUBSTITUTE(TEXT(CK7,"#,##0.00"),"-","△")&amp;"】"))</f>
        <v>【314.83】</v>
      </c>
      <c r="CL6" s="36">
        <f>IF(CL7="",NA(),CL7)</f>
        <v>84.77</v>
      </c>
      <c r="CM6" s="36">
        <f t="shared" ref="CM6:CU6" si="10">IF(CM7="",NA(),CM7)</f>
        <v>78.5</v>
      </c>
      <c r="CN6" s="36">
        <f t="shared" si="10"/>
        <v>76.56</v>
      </c>
      <c r="CO6" s="36">
        <f t="shared" si="10"/>
        <v>80.31</v>
      </c>
      <c r="CP6" s="36">
        <f t="shared" si="10"/>
        <v>80.77</v>
      </c>
      <c r="CQ6" s="36">
        <f t="shared" si="10"/>
        <v>51.11</v>
      </c>
      <c r="CR6" s="36">
        <f t="shared" si="10"/>
        <v>50.49</v>
      </c>
      <c r="CS6" s="36">
        <f t="shared" si="10"/>
        <v>48.36</v>
      </c>
      <c r="CT6" s="36">
        <f t="shared" si="10"/>
        <v>48.7</v>
      </c>
      <c r="CU6" s="36">
        <f t="shared" si="10"/>
        <v>46.9</v>
      </c>
      <c r="CV6" s="35" t="str">
        <f>IF(CV7="","",IF(CV7="-","【-】","【"&amp;SUBSTITUTE(TEXT(CV7,"#,##0.00"),"-","△")&amp;"】"))</f>
        <v>【56.28】</v>
      </c>
      <c r="CW6" s="36">
        <f>IF(CW7="",NA(),CW7)</f>
        <v>76.31</v>
      </c>
      <c r="CX6" s="36">
        <f t="shared" ref="CX6:DF6" si="11">IF(CX7="",NA(),CX7)</f>
        <v>80.87</v>
      </c>
      <c r="CY6" s="36">
        <f t="shared" si="11"/>
        <v>80.760000000000005</v>
      </c>
      <c r="CZ6" s="36">
        <f t="shared" si="11"/>
        <v>77.33</v>
      </c>
      <c r="DA6" s="36">
        <f t="shared" si="11"/>
        <v>74.64</v>
      </c>
      <c r="DB6" s="36">
        <f t="shared" si="11"/>
        <v>74.16</v>
      </c>
      <c r="DC6" s="36">
        <f t="shared" si="11"/>
        <v>74.209999999999994</v>
      </c>
      <c r="DD6" s="36">
        <f t="shared" si="11"/>
        <v>75.239999999999995</v>
      </c>
      <c r="DE6" s="36">
        <f t="shared" si="11"/>
        <v>74.959999999999994</v>
      </c>
      <c r="DF6" s="36">
        <f t="shared" si="11"/>
        <v>74.63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0.01</v>
      </c>
      <c r="EE6" s="35">
        <f t="shared" ref="EE6:EM6" si="14">IF(EE7="",NA(),EE7)</f>
        <v>0</v>
      </c>
      <c r="EF6" s="36">
        <f t="shared" si="14"/>
        <v>0.36</v>
      </c>
      <c r="EG6" s="35">
        <f t="shared" si="14"/>
        <v>0</v>
      </c>
      <c r="EH6" s="35">
        <f t="shared" si="14"/>
        <v>0</v>
      </c>
      <c r="EI6" s="36">
        <f t="shared" si="14"/>
        <v>0.37</v>
      </c>
      <c r="EJ6" s="36">
        <f t="shared" si="14"/>
        <v>0.7</v>
      </c>
      <c r="EK6" s="36">
        <f t="shared" si="14"/>
        <v>0.91</v>
      </c>
      <c r="EL6" s="36">
        <f t="shared" si="14"/>
        <v>1.26</v>
      </c>
      <c r="EM6" s="36">
        <f t="shared" si="14"/>
        <v>0.78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304247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31.81</v>
      </c>
      <c r="Q7" s="39">
        <v>3150</v>
      </c>
      <c r="R7" s="39">
        <v>2853</v>
      </c>
      <c r="S7" s="39">
        <v>294.23</v>
      </c>
      <c r="T7" s="39">
        <v>9.6999999999999993</v>
      </c>
      <c r="U7" s="39">
        <v>900</v>
      </c>
      <c r="V7" s="39">
        <v>2.87</v>
      </c>
      <c r="W7" s="39">
        <v>313.58999999999997</v>
      </c>
      <c r="X7" s="39">
        <v>81.650000000000006</v>
      </c>
      <c r="Y7" s="39">
        <v>89.88</v>
      </c>
      <c r="Z7" s="39">
        <v>84.09</v>
      </c>
      <c r="AA7" s="39">
        <v>70.790000000000006</v>
      </c>
      <c r="AB7" s="39">
        <v>91.28</v>
      </c>
      <c r="AC7" s="39">
        <v>70.760000000000005</v>
      </c>
      <c r="AD7" s="39">
        <v>71.66</v>
      </c>
      <c r="AE7" s="39">
        <v>73.06</v>
      </c>
      <c r="AF7" s="39">
        <v>72.03</v>
      </c>
      <c r="AG7" s="39">
        <v>72.11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186.87</v>
      </c>
      <c r="BF7" s="39">
        <v>208.02</v>
      </c>
      <c r="BG7" s="39">
        <v>1124.1099999999999</v>
      </c>
      <c r="BH7" s="39">
        <v>970.56</v>
      </c>
      <c r="BI7" s="39">
        <v>1039.4000000000001</v>
      </c>
      <c r="BJ7" s="39">
        <v>1496.15</v>
      </c>
      <c r="BK7" s="39">
        <v>1462.56</v>
      </c>
      <c r="BL7" s="39">
        <v>1486.62</v>
      </c>
      <c r="BM7" s="39">
        <v>1510.14</v>
      </c>
      <c r="BN7" s="39">
        <v>1595.62</v>
      </c>
      <c r="BO7" s="39">
        <v>1280.76</v>
      </c>
      <c r="BP7" s="39">
        <v>55.28</v>
      </c>
      <c r="BQ7" s="39">
        <v>59.18</v>
      </c>
      <c r="BR7" s="39">
        <v>64.42</v>
      </c>
      <c r="BS7" s="39">
        <v>58</v>
      </c>
      <c r="BT7" s="39">
        <v>60.15</v>
      </c>
      <c r="BU7" s="39">
        <v>33.01</v>
      </c>
      <c r="BV7" s="39">
        <v>32.39</v>
      </c>
      <c r="BW7" s="39">
        <v>24.39</v>
      </c>
      <c r="BX7" s="39">
        <v>22.67</v>
      </c>
      <c r="BY7" s="39">
        <v>37.92</v>
      </c>
      <c r="BZ7" s="39">
        <v>53.06</v>
      </c>
      <c r="CA7" s="39">
        <v>327.79</v>
      </c>
      <c r="CB7" s="39">
        <v>309.7</v>
      </c>
      <c r="CC7" s="39">
        <v>291.42</v>
      </c>
      <c r="CD7" s="39">
        <v>322.97000000000003</v>
      </c>
      <c r="CE7" s="39">
        <v>313.17</v>
      </c>
      <c r="CF7" s="39">
        <v>523.08000000000004</v>
      </c>
      <c r="CG7" s="39">
        <v>530.83000000000004</v>
      </c>
      <c r="CH7" s="39">
        <v>734.18</v>
      </c>
      <c r="CI7" s="39">
        <v>789.62</v>
      </c>
      <c r="CJ7" s="39">
        <v>423.18</v>
      </c>
      <c r="CK7" s="39">
        <v>314.83</v>
      </c>
      <c r="CL7" s="39">
        <v>84.77</v>
      </c>
      <c r="CM7" s="39">
        <v>78.5</v>
      </c>
      <c r="CN7" s="39">
        <v>76.56</v>
      </c>
      <c r="CO7" s="39">
        <v>80.31</v>
      </c>
      <c r="CP7" s="39">
        <v>80.77</v>
      </c>
      <c r="CQ7" s="39">
        <v>51.11</v>
      </c>
      <c r="CR7" s="39">
        <v>50.49</v>
      </c>
      <c r="CS7" s="39">
        <v>48.36</v>
      </c>
      <c r="CT7" s="39">
        <v>48.7</v>
      </c>
      <c r="CU7" s="39">
        <v>46.9</v>
      </c>
      <c r="CV7" s="39">
        <v>56.28</v>
      </c>
      <c r="CW7" s="39">
        <v>76.31</v>
      </c>
      <c r="CX7" s="39">
        <v>80.87</v>
      </c>
      <c r="CY7" s="39">
        <v>80.760000000000005</v>
      </c>
      <c r="CZ7" s="39">
        <v>77.33</v>
      </c>
      <c r="DA7" s="39">
        <v>74.64</v>
      </c>
      <c r="DB7" s="39">
        <v>74.16</v>
      </c>
      <c r="DC7" s="39">
        <v>74.209999999999994</v>
      </c>
      <c r="DD7" s="39">
        <v>75.239999999999995</v>
      </c>
      <c r="DE7" s="39">
        <v>74.959999999999994</v>
      </c>
      <c r="DF7" s="39">
        <v>74.63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0.01</v>
      </c>
      <c r="EE7" s="39">
        <v>0</v>
      </c>
      <c r="EF7" s="39">
        <v>0.36</v>
      </c>
      <c r="EG7" s="39">
        <v>0</v>
      </c>
      <c r="EH7" s="39">
        <v>0</v>
      </c>
      <c r="EI7" s="39">
        <v>0.37</v>
      </c>
      <c r="EJ7" s="39">
        <v>0.7</v>
      </c>
      <c r="EK7" s="39">
        <v>0.91</v>
      </c>
      <c r="EL7" s="39">
        <v>1.26</v>
      </c>
      <c r="EM7" s="39">
        <v>0.78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PC303</cp:lastModifiedBy>
  <dcterms:created xsi:type="dcterms:W3CDTF">2017-12-25T01:45:37Z</dcterms:created>
  <dcterms:modified xsi:type="dcterms:W3CDTF">2018-02-13T01:09:20Z</dcterms:modified>
  <cp:category/>
</cp:coreProperties>
</file>