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I85" i="4"/>
  <c r="H85" i="4"/>
  <c r="F85" i="4"/>
  <c r="BB10" i="4"/>
  <c r="AL10" i="4"/>
  <c r="W10" i="4"/>
  <c r="I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<sst xmlns="http://schemas.openxmlformats.org/spreadsheetml/2006/main" count="232" uniqueCount="120">
  <si>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</si>
  <si>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</si>
  <si>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</si>
  <si>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</si>
  <si>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</si>
  <si>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</si>
  <si>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</si>
  <si>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</si>
  <si>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</si>
  <si>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</si>
  <si>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</si>
  <si>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</si>
  <si>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</si>
  <si>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</si>
  <si>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</si>
  <si>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</si>
  <si>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</si>
  <si>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</si>
  <si>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</si>
  <si>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</si>
  <si>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</si>
  <si>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</si>
  <si>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</si>
  <si>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</si>
  <si>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</si>
  <si>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</si>
  <si>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</si>
  <si>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</si>
  <si>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</si>
  <si>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</si>
  <si>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</si>
  <si>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</si>
  <si>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</si>
  <si>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</si>
  <si>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</si>
  <si>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</si>
  <si>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</si>
  <si>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</si>
  <si>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</si>
  <si>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</si>
  <si>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</si>
  <si>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</si>
  <si>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</si>
  <si>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</si>
  <si>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</si>
  <si>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</si>
  <si>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</si>
  <si>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</si>
  <si>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</si>
  <si>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</si>
  <si>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</si>
  <si>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</si>
  <si>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</si>
  <si>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</si>
  <si>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</si>
  <si>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</si>
  <si>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</si>
  <si>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</si>
  <si>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</si>
  <si>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</si>
  <si>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</si>
  <si>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</si>
  <si>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</si>
  <si>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</si>
  <si>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</si>
  <si>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</si>
  <si>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</si>
  <si>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</si>
  <si>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</si>
  <si>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</si>
  <si>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</si>
  <si>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</si>
  <si>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</si>
  <si>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</si>
  <si>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</si>
  <si>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</si>
  <si>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</si>
  <si>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</si>
  <si>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</si>
  <si>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</si>
  <si>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</si>
  <si>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</si>
  <si>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</si>
  <si>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</si>
  <si>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</si>
  <si>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</si>
  <si>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</si>
  <si>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</si>
  <si>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</si>
  <si>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</si>
  <si>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</si>
  <si>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</si>
  <si>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</si>
  <si>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</si>
  <si>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</si>
  <si>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</si>
  <si>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</si>
  <si>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</si>
  <si>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</si>
  <si>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</si>
  <si>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</si>
  <si>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</si>
  <si>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</si>
  <si>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</si>
  <si>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</si>
  <si>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すさみ町</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</si>
  <si>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</si>
  <si>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</si>
  <si>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</si>
  <si>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</si>
  <si>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</si>
  <si>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</si>
  <si>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</si>
  <si>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</si>
  <si>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</si>
  <si>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</si>
  <si>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管路経年化率は、類似団体に比べ高い数値になっており、管路の更新が追い付いていない為、老朽化が進んでいる。計画的な更新が必要であるが、財源の確保が必要である。</t>
    <rPh sb="0" eb="1">
      <t>カン</t>
    </rPh>
    <rPh sb="1" eb="2">
      <t>ロ</t>
    </rPh>
    <rPh sb="2" eb="5">
      <t>ケイネンカ</t>
    </rPh>
    <rPh sb="5" eb="6">
      <t>リツ</t>
    </rPh>
    <rPh sb="8" eb="10">
      <t>ルイジ</t>
    </rPh>
    <rPh sb="10" eb="12">
      <t>ダンタイ</t>
    </rPh>
    <rPh sb="13" eb="14">
      <t>クラ</t>
    </rPh>
    <rPh sb="15" eb="16">
      <t>タカ</t>
    </rPh>
    <rPh sb="17" eb="19">
      <t>スウチ</t>
    </rPh>
    <rPh sb="26" eb="27">
      <t>カン</t>
    </rPh>
    <rPh sb="27" eb="28">
      <t>ロ</t>
    </rPh>
    <rPh sb="29" eb="31">
      <t>コウシン</t>
    </rPh>
    <rPh sb="32" eb="33">
      <t>オ</t>
    </rPh>
    <rPh sb="34" eb="35">
      <t>ツ</t>
    </rPh>
    <rPh sb="40" eb="41">
      <t>タメ</t>
    </rPh>
    <rPh sb="42" eb="44">
      <t>ロウキュウ</t>
    </rPh>
    <rPh sb="44" eb="45">
      <t>カ</t>
    </rPh>
    <rPh sb="46" eb="47">
      <t>スス</t>
    </rPh>
    <rPh sb="52" eb="54">
      <t>ケイカク</t>
    </rPh>
    <rPh sb="54" eb="55">
      <t>テキ</t>
    </rPh>
    <rPh sb="56" eb="58">
      <t>コウシン</t>
    </rPh>
    <rPh sb="59" eb="61">
      <t>ヒツヨウ</t>
    </rPh>
    <rPh sb="66" eb="68">
      <t>ザイゲン</t>
    </rPh>
    <rPh sb="69" eb="71">
      <t>カクホ</t>
    </rPh>
    <rPh sb="72" eb="74">
      <t>ヒツヨウ</t>
    </rPh>
    <phoneticPr fontId="4"/>
  </si>
  <si>
    <t>経常収支比率は、前年度に比べ13％増加しており、良好であるが、管路経年化率が増加しており管路の更新が追いついていない。老朽化した施設及び管路については、経営戦略を策定して計画的に取り組む必要があるが多額の費用が必要であり、健全性を維持する事が難しい状況にある。</t>
    <rPh sb="0" eb="2">
      <t>ケイジョウ</t>
    </rPh>
    <rPh sb="2" eb="4">
      <t>シュウシ</t>
    </rPh>
    <rPh sb="4" eb="6">
      <t>ヒリツ</t>
    </rPh>
    <rPh sb="8" eb="11">
      <t>ゼンネンド</t>
    </rPh>
    <rPh sb="12" eb="13">
      <t>クラ</t>
    </rPh>
    <rPh sb="17" eb="19">
      <t>ゾウカ</t>
    </rPh>
    <rPh sb="24" eb="26">
      <t>リョウコウ</t>
    </rPh>
    <rPh sb="31" eb="32">
      <t>カン</t>
    </rPh>
    <rPh sb="32" eb="33">
      <t>ロ</t>
    </rPh>
    <rPh sb="33" eb="35">
      <t>ケイネン</t>
    </rPh>
    <rPh sb="35" eb="36">
      <t>カ</t>
    </rPh>
    <rPh sb="36" eb="37">
      <t>リツ</t>
    </rPh>
    <rPh sb="38" eb="40">
      <t>ゾウカ</t>
    </rPh>
    <rPh sb="44" eb="45">
      <t>カン</t>
    </rPh>
    <rPh sb="45" eb="46">
      <t>ロ</t>
    </rPh>
    <rPh sb="47" eb="49">
      <t>コウシン</t>
    </rPh>
    <rPh sb="50" eb="51">
      <t>オ</t>
    </rPh>
    <rPh sb="59" eb="61">
      <t>ロウキュウ</t>
    </rPh>
    <rPh sb="61" eb="62">
      <t>カ</t>
    </rPh>
    <rPh sb="64" eb="66">
      <t>シセツ</t>
    </rPh>
    <rPh sb="66" eb="67">
      <t>オヨ</t>
    </rPh>
    <rPh sb="68" eb="69">
      <t>カン</t>
    </rPh>
    <rPh sb="69" eb="70">
      <t>ロ</t>
    </rPh>
    <rPh sb="76" eb="78">
      <t>ケイエイ</t>
    </rPh>
    <rPh sb="78" eb="80">
      <t>センリャク</t>
    </rPh>
    <rPh sb="81" eb="83">
      <t>サクテイ</t>
    </rPh>
    <rPh sb="85" eb="87">
      <t>ケイカク</t>
    </rPh>
    <rPh sb="87" eb="88">
      <t>テキ</t>
    </rPh>
    <rPh sb="89" eb="90">
      <t>ト</t>
    </rPh>
    <rPh sb="91" eb="92">
      <t>ク</t>
    </rPh>
    <rPh sb="93" eb="95">
      <t>ヒツヨウ</t>
    </rPh>
    <rPh sb="99" eb="101">
      <t>タガク</t>
    </rPh>
    <rPh sb="102" eb="104">
      <t>ヒヨウ</t>
    </rPh>
    <rPh sb="105" eb="107">
      <t>ヒツヨウ</t>
    </rPh>
    <rPh sb="111" eb="113">
      <t>ケンゼン</t>
    </rPh>
    <rPh sb="113" eb="114">
      <t>セイ</t>
    </rPh>
    <rPh sb="115" eb="117">
      <t>イジ</t>
    </rPh>
    <rPh sb="119" eb="120">
      <t>コト</t>
    </rPh>
    <rPh sb="121" eb="122">
      <t>ムズカ</t>
    </rPh>
    <rPh sb="124" eb="126">
      <t>ジョウキョウ</t>
    </rPh>
    <phoneticPr fontId="4"/>
  </si>
  <si>
    <t>非設置</t>
    <rPh sb="0" eb="1">
      <t>ヒ</t>
    </rPh>
    <rPh sb="1" eb="3">
      <t>セッチ</t>
    </rPh>
    <phoneticPr fontId="4"/>
  </si>
  <si>
    <t>経常収支比率は、類似団体に比べ5％増加しており、100％を超える状況が続いており健全性は確保している。流動比率については、前年度と比べ横ばい状態であるが類似団体を上回り、安定している。企業債残高対給水収益比率は減少しており、必要な更新を先送りしておりその結果、企業債残高が少額となっている。施設利用率は、毎年全国平均を下回り減少傾向で推移している。有収率は、前年度と比較し増加しており、漏水調査を計画的におこなった結果、改善している。</t>
    <rPh sb="0" eb="2">
      <t>ケイジョウ</t>
    </rPh>
    <rPh sb="2" eb="4">
      <t>シュウシ</t>
    </rPh>
    <rPh sb="4" eb="6">
      <t>ヒリツ</t>
    </rPh>
    <rPh sb="8" eb="10">
      <t>ルイジ</t>
    </rPh>
    <rPh sb="10" eb="12">
      <t>ダンタイ</t>
    </rPh>
    <rPh sb="13" eb="14">
      <t>クラ</t>
    </rPh>
    <rPh sb="17" eb="19">
      <t>ゾウカ</t>
    </rPh>
    <rPh sb="29" eb="30">
      <t>コ</t>
    </rPh>
    <rPh sb="32" eb="34">
      <t>ジョウキョウ</t>
    </rPh>
    <rPh sb="35" eb="36">
      <t>ツヅ</t>
    </rPh>
    <rPh sb="40" eb="42">
      <t>ケンゼン</t>
    </rPh>
    <rPh sb="42" eb="43">
      <t>セイ</t>
    </rPh>
    <rPh sb="44" eb="46">
      <t>カクホ</t>
    </rPh>
    <rPh sb="51" eb="53">
      <t>リュウドウ</t>
    </rPh>
    <rPh sb="53" eb="55">
      <t>ヒリツ</t>
    </rPh>
    <rPh sb="61" eb="64">
      <t>ゼンネンド</t>
    </rPh>
    <rPh sb="65" eb="66">
      <t>クラ</t>
    </rPh>
    <rPh sb="67" eb="68">
      <t>ヨコ</t>
    </rPh>
    <rPh sb="70" eb="72">
      <t>ジョウタイ</t>
    </rPh>
    <rPh sb="76" eb="78">
      <t>ルイジ</t>
    </rPh>
    <rPh sb="78" eb="80">
      <t>ダンタイ</t>
    </rPh>
    <rPh sb="81" eb="83">
      <t>ウワマワ</t>
    </rPh>
    <rPh sb="85" eb="87">
      <t>アンテイ</t>
    </rPh>
    <rPh sb="92" eb="94">
      <t>キギョウ</t>
    </rPh>
    <rPh sb="94" eb="95">
      <t>サイ</t>
    </rPh>
    <rPh sb="95" eb="97">
      <t>ザンダカ</t>
    </rPh>
    <rPh sb="97" eb="98">
      <t>ツイ</t>
    </rPh>
    <rPh sb="98" eb="100">
      <t>キュウスイ</t>
    </rPh>
    <rPh sb="100" eb="102">
      <t>シュウエキ</t>
    </rPh>
    <rPh sb="102" eb="104">
      <t>ヒリツ</t>
    </rPh>
    <rPh sb="105" eb="107">
      <t>ゲンショウ</t>
    </rPh>
    <rPh sb="112" eb="114">
      <t>ヒツヨウ</t>
    </rPh>
    <rPh sb="115" eb="117">
      <t>コウシン</t>
    </rPh>
    <rPh sb="118" eb="120">
      <t>サキオク</t>
    </rPh>
    <rPh sb="127" eb="129">
      <t>ケッカ</t>
    </rPh>
    <rPh sb="130" eb="132">
      <t>キギョウ</t>
    </rPh>
    <rPh sb="132" eb="133">
      <t>サイ</t>
    </rPh>
    <rPh sb="133" eb="135">
      <t>ザンダカ</t>
    </rPh>
    <rPh sb="136" eb="138">
      <t>ショウガク</t>
    </rPh>
    <rPh sb="145" eb="147">
      <t>シセツ</t>
    </rPh>
    <rPh sb="147" eb="149">
      <t>リヨウ</t>
    </rPh>
    <rPh sb="149" eb="150">
      <t>リツ</t>
    </rPh>
    <rPh sb="152" eb="154">
      <t>マイトシ</t>
    </rPh>
    <rPh sb="154" eb="156">
      <t>ゼンコク</t>
    </rPh>
    <rPh sb="156" eb="158">
      <t>ヘイキン</t>
    </rPh>
    <rPh sb="159" eb="161">
      <t>シタマワ</t>
    </rPh>
    <rPh sb="162" eb="164">
      <t>ゲンショウ</t>
    </rPh>
    <rPh sb="164" eb="166">
      <t>ケイコウ</t>
    </rPh>
    <rPh sb="167" eb="169">
      <t>スイイ</t>
    </rPh>
    <rPh sb="174" eb="176">
      <t>ユウシュウ</t>
    </rPh>
    <rPh sb="176" eb="177">
      <t>リツ</t>
    </rPh>
    <rPh sb="179" eb="182">
      <t>ゼンネンド</t>
    </rPh>
    <rPh sb="183" eb="185">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</si>
</sst>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c:v>
                </c:pt>
                <c:pt idx="1">
                  <c:v>0.79</c:v>
                </c:pt>
                <c:pt idx="2">
                  <c:v>0.28999999999999998</c:v>
                </c:pt>
                <c:pt idx="3">
                  <c:v>0.28999999999999998</c:v>
                </c:pt>
                <c:pt idx="4">
                  <c:v>0.71</c:v>
                </c:pt>
              </c:numCache>
            </c:numRef>
          </c:val>
        </c:ser>
        <c:dLbls>
          <c:showLegendKey val="0"/>
          <c:showVal val="0"/>
          <c:showCatName val="0"/>
          <c:showSerName val="0"/>
          <c:showPercent val="0"/>
          <c:showBubbleSize val="0"/>
        </c:dLbls>
        <c:gapWidth val="150"/>
        <c:axId val="97609216"/>
        <c:axId val="976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0.23</c:v>
                </c:pt>
                <c:pt idx="2">
                  <c:v>0.34</c:v>
                </c:pt>
                <c:pt idx="3">
                  <c:v>0.28999999999999998</c:v>
                </c:pt>
                <c:pt idx="4">
                  <c:v>0.41</c:v>
                </c:pt>
              </c:numCache>
            </c:numRef>
          </c:val>
          <c:smooth val="0"/>
        </c:ser>
        <c:dLbls>
          <c:showLegendKey val="0"/>
          <c:showVal val="0"/>
          <c:showCatName val="0"/>
          <c:showSerName val="0"/>
          <c:showPercent val="0"/>
          <c:showBubbleSize val="0"/>
        </c:dLbls>
        <c:marker val="1"/>
        <c:smooth val="0"/>
        <c:axId val="97609216"/>
        <c:axId val="97611136"/>
      </c:lineChart>
      <c:dateAx>
        <c:axId val="97609216"/>
        <c:scaling>
          <c:orientation val="minMax"/>
        </c:scaling>
        <c:delete val="1"/>
        <c:axPos val="b"/>
        <c:numFmt formatCode="ge" sourceLinked="1"/>
        <c:majorTickMark val="none"/>
        <c:minorTickMark val="none"/>
        <c:tickLblPos val="none"/>
        <c:crossAx val="97611136"/>
        <c:crosses val="autoZero"/>
        <c:auto val="1"/>
        <c:lblOffset val="100"/>
        <c:baseTimeUnit val="years"/>
      </c:dateAx>
      <c:valAx>
        <c:axId val="976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38.130000000000003</c:v>
                </c:pt>
                <c:pt idx="1">
                  <c:v>39.26</c:v>
                </c:pt>
                <c:pt idx="2">
                  <c:v>39.24</c:v>
                </c:pt>
                <c:pt idx="3">
                  <c:v>38.79</c:v>
                </c:pt>
                <c:pt idx="4">
                  <c:v>35.46</c:v>
                </c:pt>
              </c:numCache>
            </c:numRef>
          </c:val>
        </c:ser>
        <c:dLbls>
          <c:showLegendKey val="0"/>
          <c:showVal val="0"/>
          <c:showCatName val="0"/>
          <c:showSerName val="0"/>
          <c:showPercent val="0"/>
          <c:showBubbleSize val="0"/>
        </c:dLbls>
        <c:gapWidth val="150"/>
        <c:axId val="105031552"/>
        <c:axId val="1050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41.24</c:v>
                </c:pt>
                <c:pt idx="2">
                  <c:v>40.700000000000003</c:v>
                </c:pt>
                <c:pt idx="3">
                  <c:v>39.909999999999997</c:v>
                </c:pt>
                <c:pt idx="4">
                  <c:v>41.09</c:v>
                </c:pt>
              </c:numCache>
            </c:numRef>
          </c:val>
          <c:smooth val="0"/>
        </c:ser>
        <c:dLbls>
          <c:showLegendKey val="0"/>
          <c:showVal val="0"/>
          <c:showCatName val="0"/>
          <c:showSerName val="0"/>
          <c:showPercent val="0"/>
          <c:showBubbleSize val="0"/>
        </c:dLbls>
        <c:marker val="1"/>
        <c:smooth val="0"/>
        <c:axId val="105031552"/>
        <c:axId val="105046016"/>
      </c:lineChart>
      <c:dateAx>
        <c:axId val="105031552"/>
        <c:scaling>
          <c:orientation val="minMax"/>
        </c:scaling>
        <c:delete val="1"/>
        <c:axPos val="b"/>
        <c:numFmt formatCode="ge" sourceLinked="1"/>
        <c:majorTickMark val="none"/>
        <c:minorTickMark val="none"/>
        <c:tickLblPos val="none"/>
        <c:crossAx val="105046016"/>
        <c:crosses val="autoZero"/>
        <c:auto val="1"/>
        <c:lblOffset val="100"/>
        <c:baseTimeUnit val="years"/>
      </c:dateAx>
      <c:valAx>
        <c:axId val="1050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79.819999999999993</c:v>
                </c:pt>
                <c:pt idx="1">
                  <c:v>80.739999999999995</c:v>
                </c:pt>
                <c:pt idx="2">
                  <c:v>78.67</c:v>
                </c:pt>
                <c:pt idx="3">
                  <c:v>73.63</c:v>
                </c:pt>
                <c:pt idx="4">
                  <c:v>79.81</c:v>
                </c:pt>
              </c:numCache>
            </c:numRef>
          </c:val>
        </c:ser>
        <c:dLbls>
          <c:showLegendKey val="0"/>
          <c:showVal val="0"/>
          <c:showCatName val="0"/>
          <c:showSerName val="0"/>
          <c:showPercent val="0"/>
          <c:showBubbleSize val="0"/>
        </c:dLbls>
        <c:gapWidth val="150"/>
        <c:axId val="105076224"/>
        <c:axId val="1050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74.900000000000006</c:v>
                </c:pt>
                <c:pt idx="2">
                  <c:v>74.61</c:v>
                </c:pt>
                <c:pt idx="3">
                  <c:v>75.62</c:v>
                </c:pt>
                <c:pt idx="4">
                  <c:v>75.91</c:v>
                </c:pt>
              </c:numCache>
            </c:numRef>
          </c:val>
          <c:smooth val="0"/>
        </c:ser>
        <c:dLbls>
          <c:showLegendKey val="0"/>
          <c:showVal val="0"/>
          <c:showCatName val="0"/>
          <c:showSerName val="0"/>
          <c:showPercent val="0"/>
          <c:showBubbleSize val="0"/>
        </c:dLbls>
        <c:marker val="1"/>
        <c:smooth val="0"/>
        <c:axId val="105076224"/>
        <c:axId val="105078144"/>
      </c:lineChart>
      <c:dateAx>
        <c:axId val="105076224"/>
        <c:scaling>
          <c:orientation val="minMax"/>
        </c:scaling>
        <c:delete val="1"/>
        <c:axPos val="b"/>
        <c:numFmt formatCode="ge" sourceLinked="1"/>
        <c:majorTickMark val="none"/>
        <c:minorTickMark val="none"/>
        <c:tickLblPos val="none"/>
        <c:crossAx val="105078144"/>
        <c:crosses val="autoZero"/>
        <c:auto val="1"/>
        <c:lblOffset val="100"/>
        <c:baseTimeUnit val="years"/>
      </c:dateAx>
      <c:valAx>
        <c:axId val="1050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104.76</c:v>
                </c:pt>
                <c:pt idx="1">
                  <c:v>112</c:v>
                </c:pt>
                <c:pt idx="2">
                  <c:v>122.41</c:v>
                </c:pt>
                <c:pt idx="3">
                  <c:v>106.08</c:v>
                </c:pt>
                <c:pt idx="4">
                  <c:v>119.95</c:v>
                </c:pt>
              </c:numCache>
            </c:numRef>
          </c:val>
        </c:ser>
        <c:dLbls>
          <c:showLegendKey val="0"/>
          <c:showVal val="0"/>
          <c:showCatName val="0"/>
          <c:showSerName val="0"/>
          <c:showPercent val="0"/>
          <c:showBubbleSize val="0"/>
        </c:dLbls>
        <c:gapWidth val="150"/>
        <c:axId val="99353728"/>
        <c:axId val="993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109.5</c:v>
                </c:pt>
                <c:pt idx="2">
                  <c:v>106.28</c:v>
                </c:pt>
                <c:pt idx="3">
                  <c:v>108.35</c:v>
                </c:pt>
                <c:pt idx="4">
                  <c:v>114.74</c:v>
                </c:pt>
              </c:numCache>
            </c:numRef>
          </c:val>
          <c:smooth val="0"/>
        </c:ser>
        <c:dLbls>
          <c:showLegendKey val="0"/>
          <c:showVal val="0"/>
          <c:showCatName val="0"/>
          <c:showSerName val="0"/>
          <c:showPercent val="0"/>
          <c:showBubbleSize val="0"/>
        </c:dLbls>
        <c:marker val="1"/>
        <c:smooth val="0"/>
        <c:axId val="99353728"/>
        <c:axId val="99355648"/>
      </c:lineChart>
      <c:dateAx>
        <c:axId val="99353728"/>
        <c:scaling>
          <c:orientation val="minMax"/>
        </c:scaling>
        <c:delete val="1"/>
        <c:axPos val="b"/>
        <c:numFmt formatCode="ge" sourceLinked="1"/>
        <c:majorTickMark val="none"/>
        <c:minorTickMark val="none"/>
        <c:tickLblPos val="none"/>
        <c:crossAx val="99355648"/>
        <c:crosses val="autoZero"/>
        <c:auto val="1"/>
        <c:lblOffset val="100"/>
        <c:baseTimeUnit val="years"/>
      </c:dateAx>
      <c:valAx>
        <c:axId val="99355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3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52.36</c:v>
                </c:pt>
                <c:pt idx="1">
                  <c:v>53.42</c:v>
                </c:pt>
                <c:pt idx="2">
                  <c:v>56.68</c:v>
                </c:pt>
                <c:pt idx="3">
                  <c:v>58.58</c:v>
                </c:pt>
                <c:pt idx="4">
                  <c:v>60.66</c:v>
                </c:pt>
              </c:numCache>
            </c:numRef>
          </c:val>
        </c:ser>
        <c:dLbls>
          <c:showLegendKey val="0"/>
          <c:showVal val="0"/>
          <c:showCatName val="0"/>
          <c:showSerName val="0"/>
          <c:showPercent val="0"/>
          <c:showBubbleSize val="0"/>
        </c:dLbls>
        <c:gapWidth val="150"/>
        <c:axId val="99394304"/>
        <c:axId val="993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39.049999999999997</c:v>
                </c:pt>
                <c:pt idx="2">
                  <c:v>50.44</c:v>
                </c:pt>
                <c:pt idx="3">
                  <c:v>51.44</c:v>
                </c:pt>
                <c:pt idx="4">
                  <c:v>52.4</c:v>
                </c:pt>
              </c:numCache>
            </c:numRef>
          </c:val>
          <c:smooth val="0"/>
        </c:ser>
        <c:dLbls>
          <c:showLegendKey val="0"/>
          <c:showVal val="0"/>
          <c:showCatName val="0"/>
          <c:showSerName val="0"/>
          <c:showPercent val="0"/>
          <c:showBubbleSize val="0"/>
        </c:dLbls>
        <c:marker val="1"/>
        <c:smooth val="0"/>
        <c:axId val="99394304"/>
        <c:axId val="99396224"/>
      </c:lineChart>
      <c:dateAx>
        <c:axId val="99394304"/>
        <c:scaling>
          <c:orientation val="minMax"/>
        </c:scaling>
        <c:delete val="1"/>
        <c:axPos val="b"/>
        <c:numFmt formatCode="ge" sourceLinked="1"/>
        <c:majorTickMark val="none"/>
        <c:minorTickMark val="none"/>
        <c:tickLblPos val="none"/>
        <c:crossAx val="99396224"/>
        <c:crosses val="autoZero"/>
        <c:auto val="1"/>
        <c:lblOffset val="100"/>
        <c:baseTimeUnit val="years"/>
      </c:dateAx>
      <c:valAx>
        <c:axId val="993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27.42</c:v>
                </c:pt>
                <c:pt idx="1">
                  <c:v>32.03</c:v>
                </c:pt>
                <c:pt idx="2">
                  <c:v>35.36</c:v>
                </c:pt>
                <c:pt idx="3">
                  <c:v>33.15</c:v>
                </c:pt>
                <c:pt idx="4">
                  <c:v>38.35</c:v>
                </c:pt>
              </c:numCache>
            </c:numRef>
          </c:val>
        </c:ser>
        <c:dLbls>
          <c:showLegendKey val="0"/>
          <c:showVal val="0"/>
          <c:showCatName val="0"/>
          <c:showSerName val="0"/>
          <c:showPercent val="0"/>
          <c:showBubbleSize val="0"/>
        </c:dLbls>
        <c:gapWidth val="150"/>
        <c:axId val="99504512"/>
        <c:axId val="995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8.18</c:v>
                </c:pt>
                <c:pt idx="2">
                  <c:v>9.64</c:v>
                </c:pt>
                <c:pt idx="3">
                  <c:v>11.68</c:v>
                </c:pt>
                <c:pt idx="4">
                  <c:v>14.01</c:v>
                </c:pt>
              </c:numCache>
            </c:numRef>
          </c:val>
          <c:smooth val="0"/>
        </c:ser>
        <c:dLbls>
          <c:showLegendKey val="0"/>
          <c:showVal val="0"/>
          <c:showCatName val="0"/>
          <c:showSerName val="0"/>
          <c:showPercent val="0"/>
          <c:showBubbleSize val="0"/>
        </c:dLbls>
        <c:marker val="1"/>
        <c:smooth val="0"/>
        <c:axId val="99504512"/>
        <c:axId val="99506432"/>
      </c:lineChart>
      <c:dateAx>
        <c:axId val="99504512"/>
        <c:scaling>
          <c:orientation val="minMax"/>
        </c:scaling>
        <c:delete val="1"/>
        <c:axPos val="b"/>
        <c:numFmt formatCode="ge" sourceLinked="1"/>
        <c:majorTickMark val="none"/>
        <c:minorTickMark val="none"/>
        <c:tickLblPos val="none"/>
        <c:crossAx val="99506432"/>
        <c:crosses val="autoZero"/>
        <c:auto val="1"/>
        <c:lblOffset val="100"/>
        <c:baseTimeUnit val="years"/>
      </c:dateAx>
      <c:valAx>
        <c:axId val="995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542912"/>
        <c:axId val="995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44.3</c:v>
                </c:pt>
                <c:pt idx="2">
                  <c:v>32.31</c:v>
                </c:pt>
                <c:pt idx="3">
                  <c:v>26.85</c:v>
                </c:pt>
                <c:pt idx="4">
                  <c:v>27.19</c:v>
                </c:pt>
              </c:numCache>
            </c:numRef>
          </c:val>
          <c:smooth val="0"/>
        </c:ser>
        <c:dLbls>
          <c:showLegendKey val="0"/>
          <c:showVal val="0"/>
          <c:showCatName val="0"/>
          <c:showSerName val="0"/>
          <c:showPercent val="0"/>
          <c:showBubbleSize val="0"/>
        </c:dLbls>
        <c:marker val="1"/>
        <c:smooth val="0"/>
        <c:axId val="99542912"/>
        <c:axId val="99553280"/>
      </c:lineChart>
      <c:dateAx>
        <c:axId val="99542912"/>
        <c:scaling>
          <c:orientation val="minMax"/>
        </c:scaling>
        <c:delete val="1"/>
        <c:axPos val="b"/>
        <c:numFmt formatCode="ge" sourceLinked="1"/>
        <c:majorTickMark val="none"/>
        <c:minorTickMark val="none"/>
        <c:tickLblPos val="none"/>
        <c:crossAx val="99553280"/>
        <c:crosses val="autoZero"/>
        <c:auto val="1"/>
        <c:lblOffset val="100"/>
        <c:baseTimeUnit val="years"/>
      </c:dateAx>
      <c:valAx>
        <c:axId val="9955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5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8692.58</c:v>
                </c:pt>
                <c:pt idx="1">
                  <c:v>7727.49</c:v>
                </c:pt>
                <c:pt idx="2">
                  <c:v>2071.5500000000002</c:v>
                </c:pt>
                <c:pt idx="3">
                  <c:v>2567.39</c:v>
                </c:pt>
                <c:pt idx="4">
                  <c:v>2482.7800000000002</c:v>
                </c:pt>
              </c:numCache>
            </c:numRef>
          </c:val>
        </c:ser>
        <c:dLbls>
          <c:showLegendKey val="0"/>
          <c:showVal val="0"/>
          <c:showCatName val="0"/>
          <c:showSerName val="0"/>
          <c:showPercent val="0"/>
          <c:showBubbleSize val="0"/>
        </c:dLbls>
        <c:gapWidth val="150"/>
        <c:axId val="99587968"/>
        <c:axId val="996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2098.87</c:v>
                </c:pt>
                <c:pt idx="2">
                  <c:v>571.29999999999995</c:v>
                </c:pt>
                <c:pt idx="3">
                  <c:v>527.82000000000005</c:v>
                </c:pt>
                <c:pt idx="4">
                  <c:v>477.44</c:v>
                </c:pt>
              </c:numCache>
            </c:numRef>
          </c:val>
          <c:smooth val="0"/>
        </c:ser>
        <c:dLbls>
          <c:showLegendKey val="0"/>
          <c:showVal val="0"/>
          <c:showCatName val="0"/>
          <c:showSerName val="0"/>
          <c:showPercent val="0"/>
          <c:showBubbleSize val="0"/>
        </c:dLbls>
        <c:marker val="1"/>
        <c:smooth val="0"/>
        <c:axId val="99587968"/>
        <c:axId val="99602432"/>
      </c:lineChart>
      <c:dateAx>
        <c:axId val="99587968"/>
        <c:scaling>
          <c:orientation val="minMax"/>
        </c:scaling>
        <c:delete val="1"/>
        <c:axPos val="b"/>
        <c:numFmt formatCode="ge" sourceLinked="1"/>
        <c:majorTickMark val="none"/>
        <c:minorTickMark val="none"/>
        <c:tickLblPos val="none"/>
        <c:crossAx val="99602432"/>
        <c:crosses val="autoZero"/>
        <c:auto val="1"/>
        <c:lblOffset val="100"/>
        <c:baseTimeUnit val="years"/>
      </c:dateAx>
      <c:valAx>
        <c:axId val="99602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5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48.37</c:v>
                </c:pt>
                <c:pt idx="1">
                  <c:v>42.23</c:v>
                </c:pt>
                <c:pt idx="2">
                  <c:v>38.92</c:v>
                </c:pt>
                <c:pt idx="3">
                  <c:v>37.81</c:v>
                </c:pt>
                <c:pt idx="4">
                  <c:v>33.33</c:v>
                </c:pt>
              </c:numCache>
            </c:numRef>
          </c:val>
        </c:ser>
        <c:dLbls>
          <c:showLegendKey val="0"/>
          <c:showVal val="0"/>
          <c:showCatName val="0"/>
          <c:showSerName val="0"/>
          <c:showPercent val="0"/>
          <c:showBubbleSize val="0"/>
        </c:dLbls>
        <c:gapWidth val="150"/>
        <c:axId val="99616256"/>
        <c:axId val="996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536.9</c:v>
                </c:pt>
                <c:pt idx="2">
                  <c:v>495.43</c:v>
                </c:pt>
                <c:pt idx="3">
                  <c:v>488.5</c:v>
                </c:pt>
                <c:pt idx="4">
                  <c:v>485.75</c:v>
                </c:pt>
              </c:numCache>
            </c:numRef>
          </c:val>
          <c:smooth val="0"/>
        </c:ser>
        <c:dLbls>
          <c:showLegendKey val="0"/>
          <c:showVal val="0"/>
          <c:showCatName val="0"/>
          <c:showSerName val="0"/>
          <c:showPercent val="0"/>
          <c:showBubbleSize val="0"/>
        </c:dLbls>
        <c:marker val="1"/>
        <c:smooth val="0"/>
        <c:axId val="99616256"/>
        <c:axId val="99618176"/>
      </c:lineChart>
      <c:dateAx>
        <c:axId val="99616256"/>
        <c:scaling>
          <c:orientation val="minMax"/>
        </c:scaling>
        <c:delete val="1"/>
        <c:axPos val="b"/>
        <c:numFmt formatCode="ge" sourceLinked="1"/>
        <c:majorTickMark val="none"/>
        <c:minorTickMark val="none"/>
        <c:tickLblPos val="none"/>
        <c:crossAx val="99618176"/>
        <c:crosses val="autoZero"/>
        <c:auto val="1"/>
        <c:lblOffset val="100"/>
        <c:baseTimeUnit val="years"/>
      </c:dateAx>
      <c:valAx>
        <c:axId val="9961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6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104.35</c:v>
                </c:pt>
                <c:pt idx="1">
                  <c:v>111.72</c:v>
                </c:pt>
                <c:pt idx="2">
                  <c:v>126.74</c:v>
                </c:pt>
                <c:pt idx="3">
                  <c:v>106.77</c:v>
                </c:pt>
                <c:pt idx="4">
                  <c:v>124.21</c:v>
                </c:pt>
              </c:numCache>
            </c:numRef>
          </c:val>
        </c:ser>
        <c:dLbls>
          <c:showLegendKey val="0"/>
          <c:showVal val="0"/>
          <c:showCatName val="0"/>
          <c:showSerName val="0"/>
          <c:showPercent val="0"/>
          <c:showBubbleSize val="0"/>
        </c:dLbls>
        <c:gapWidth val="150"/>
        <c:axId val="99638272"/>
        <c:axId val="996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80.010000000000005</c:v>
                </c:pt>
                <c:pt idx="2">
                  <c:v>81.900000000000006</c:v>
                </c:pt>
                <c:pt idx="3">
                  <c:v>82.42</c:v>
                </c:pt>
                <c:pt idx="4">
                  <c:v>83.59</c:v>
                </c:pt>
              </c:numCache>
            </c:numRef>
          </c:val>
          <c:smooth val="0"/>
        </c:ser>
        <c:dLbls>
          <c:showLegendKey val="0"/>
          <c:showVal val="0"/>
          <c:showCatName val="0"/>
          <c:showSerName val="0"/>
          <c:showPercent val="0"/>
          <c:showBubbleSize val="0"/>
        </c:dLbls>
        <c:marker val="1"/>
        <c:smooth val="0"/>
        <c:axId val="99638272"/>
        <c:axId val="99673216"/>
      </c:lineChart>
      <c:dateAx>
        <c:axId val="99638272"/>
        <c:scaling>
          <c:orientation val="minMax"/>
        </c:scaling>
        <c:delete val="1"/>
        <c:axPos val="b"/>
        <c:numFmt formatCode="ge" sourceLinked="1"/>
        <c:majorTickMark val="none"/>
        <c:minorTickMark val="none"/>
        <c:tickLblPos val="none"/>
        <c:crossAx val="99673216"/>
        <c:crosses val="autoZero"/>
        <c:auto val="1"/>
        <c:lblOffset val="100"/>
        <c:baseTimeUnit val="years"/>
      </c:dateAx>
      <c:valAx>
        <c:axId val="996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144.81</c:v>
                </c:pt>
                <c:pt idx="1">
                  <c:v>136.47</c:v>
                </c:pt>
                <c:pt idx="2">
                  <c:v>121.34</c:v>
                </c:pt>
                <c:pt idx="3">
                  <c:v>142.30000000000001</c:v>
                </c:pt>
                <c:pt idx="4">
                  <c:v>122.28</c:v>
                </c:pt>
              </c:numCache>
            </c:numRef>
          </c:val>
        </c:ser>
        <c:dLbls>
          <c:showLegendKey val="0"/>
          <c:showVal val="0"/>
          <c:showCatName val="0"/>
          <c:showSerName val="0"/>
          <c:showPercent val="0"/>
          <c:showBubbleSize val="0"/>
        </c:dLbls>
        <c:gapWidth val="150"/>
        <c:axId val="105011456"/>
        <c:axId val="1050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232.46</c:v>
                </c:pt>
                <c:pt idx="2">
                  <c:v>227.97</c:v>
                </c:pt>
                <c:pt idx="3">
                  <c:v>226.99</c:v>
                </c:pt>
                <c:pt idx="4">
                  <c:v>230.22</c:v>
                </c:pt>
              </c:numCache>
            </c:numRef>
          </c:val>
          <c:smooth val="0"/>
        </c:ser>
        <c:dLbls>
          <c:showLegendKey val="0"/>
          <c:showVal val="0"/>
          <c:showCatName val="0"/>
          <c:showSerName val="0"/>
          <c:showPercent val="0"/>
          <c:showBubbleSize val="0"/>
        </c:dLbls>
        <c:marker val="1"/>
        <c:smooth val="0"/>
        <c:axId val="105011456"/>
        <c:axId val="105013632"/>
      </c:lineChart>
      <c:dateAx>
        <c:axId val="105011456"/>
        <c:scaling>
          <c:orientation val="minMax"/>
        </c:scaling>
        <c:delete val="1"/>
        <c:axPos val="b"/>
        <c:numFmt formatCode="ge" sourceLinked="1"/>
        <c:majorTickMark val="none"/>
        <c:minorTickMark val="none"/>
        <c:tickLblPos val="none"/>
        <c:crossAx val="105013632"/>
        <c:crosses val="autoZero"/>
        <c:auto val="1"/>
        <c:lblOffset val="100"/>
        <c:baseTimeUnit val="years"/>
      </c:dateAx>
      <c:valAx>
        <c:axId val="1050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和歌山県　すさみ町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4" t="s">
        <v>118</v>
      </c>
      <c r="AE8" s="84"/>
      <c r="AF8" s="84"/>
      <c r="AG8" s="84"/>
      <c r="AH8" s="84"/>
      <c r="AI8" s="84"/>
      <c r="AJ8" s="84"/>
      <c r="AK8" s="5"/>
      <c r="AL8" s="71">
        <f>データ!$R$6</f>
        <v>4249</v>
      </c>
      <c r="AM8" s="71"/>
      <c r="AN8" s="71"/>
      <c r="AO8" s="71"/>
      <c r="AP8" s="71"/>
      <c r="AQ8" s="71"/>
      <c r="AR8" s="71"/>
      <c r="AS8" s="71"/>
      <c r="AT8" s="67">
        <f>データ!$S$6</f>
        <v>174.46</v>
      </c>
      <c r="AU8" s="68"/>
      <c r="AV8" s="68"/>
      <c r="AW8" s="68"/>
      <c r="AX8" s="68"/>
      <c r="AY8" s="68"/>
      <c r="AZ8" s="68"/>
      <c r="BA8" s="68"/>
      <c r="BB8" s="70">
        <f>データ!$T$6</f>
        <v>24.36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95.69</v>
      </c>
      <c r="J10" s="68"/>
      <c r="K10" s="68"/>
      <c r="L10" s="68"/>
      <c r="M10" s="68"/>
      <c r="N10" s="68"/>
      <c r="O10" s="69"/>
      <c r="P10" s="70">
        <f>データ!$P$6</f>
        <v>63.78</v>
      </c>
      <c r="Q10" s="70"/>
      <c r="R10" s="70"/>
      <c r="S10" s="70"/>
      <c r="T10" s="70"/>
      <c r="U10" s="70"/>
      <c r="V10" s="70"/>
      <c r="W10" s="71">
        <f>データ!$Q$6</f>
        <v>2862</v>
      </c>
      <c r="X10" s="71"/>
      <c r="Y10" s="71"/>
      <c r="Z10" s="71"/>
      <c r="AA10" s="71"/>
      <c r="AB10" s="71"/>
      <c r="AC10" s="71"/>
      <c r="AD10" s="2"/>
      <c r="AE10" s="2"/>
      <c r="AF10" s="2"/>
      <c r="AG10" s="2"/>
      <c r="AH10" s="5"/>
      <c r="AI10" s="5"/>
      <c r="AJ10" s="5"/>
      <c r="AK10" s="5"/>
      <c r="AL10" s="71">
        <f>データ!$U$6</f>
        <v>2698</v>
      </c>
      <c r="AM10" s="71"/>
      <c r="AN10" s="71"/>
      <c r="AO10" s="71"/>
      <c r="AP10" s="71"/>
      <c r="AQ10" s="71"/>
      <c r="AR10" s="71"/>
      <c r="AS10" s="71"/>
      <c r="AT10" s="67">
        <f>データ!$V$6</f>
        <v>25</v>
      </c>
      <c r="AU10" s="68"/>
      <c r="AV10" s="68"/>
      <c r="AW10" s="68"/>
      <c r="AX10" s="68"/>
      <c r="AY10" s="68"/>
      <c r="AZ10" s="68"/>
      <c r="BA10" s="68"/>
      <c r="BB10" s="70">
        <f>データ!$W$6</f>
        <v>107.92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304069</v>
      </c>
      <c r="D6" s="34">
        <f t="shared" si="3"/>
        <v>46</v>
      </c>
      <c r="E6" s="34">
        <f t="shared" si="3"/>
        <v>1</v>
      </c>
      <c r="F6" s="34">
        <f t="shared" si="3"/>
        <v>0</v>
      </c>
      <c r="G6" s="34">
        <f t="shared" si="3"/>
        <v>1</v>
      </c>
      <c r="H6" s="34" t="str">
        <f t="shared" si="3"/>
        <v>和歌山県　すさみ町</v>
      </c>
      <c r="I6" s="34" t="str">
        <f t="shared" si="3"/>
        <v>法適用</v>
      </c>
      <c r="J6" s="34" t="str">
        <f t="shared" si="3"/>
        <v>水道事業</v>
      </c>
      <c r="K6" s="34" t="str">
        <f t="shared" si="3"/>
        <v>末端給水事業</v>
      </c>
      <c r="L6" s="34" t="str">
        <f t="shared" si="3"/>
        <v>A9</v>
      </c>
      <c r="M6" s="34">
        <f t="shared" si="3"/>
        <v>0</v>
      </c>
      <c r="N6" s="35" t="str">
        <f t="shared" si="3"/>
        <v>-</v>
      </c>
      <c r="O6" s="35">
        <f t="shared" si="3"/>
        <v>95.69</v>
      </c>
      <c r="P6" s="35">
        <f t="shared" si="3"/>
        <v>63.78</v>
      </c>
      <c r="Q6" s="35">
        <f t="shared" si="3"/>
        <v>2862</v>
      </c>
      <c r="R6" s="35">
        <f t="shared" si="3"/>
        <v>4249</v>
      </c>
      <c r="S6" s="35">
        <f t="shared" si="3"/>
        <v>174.46</v>
      </c>
      <c r="T6" s="35">
        <f t="shared" si="3"/>
        <v>24.36</v>
      </c>
      <c r="U6" s="35">
        <f t="shared" si="3"/>
        <v>2698</v>
      </c>
      <c r="V6" s="35">
        <f t="shared" si="3"/>
        <v>25</v>
      </c>
      <c r="W6" s="35">
        <f t="shared" si="3"/>
        <v>107.92</v>
      </c>
      <c r="X6" s="36">
        <f>IF(X7="",NA(),X7)</f>
        <v>104.76</v>
      </c>
      <c r="Y6" s="36">
        <f t="shared" ref="Y6:AG6" si="4">IF(Y7="",NA(),Y7)</f>
        <v>112</v>
      </c>
      <c r="Z6" s="36">
        <f t="shared" si="4"/>
        <v>122.41</v>
      </c>
      <c r="AA6" s="36">
        <f t="shared" si="4"/>
        <v>106.08</v>
      </c>
      <c r="AB6" s="36">
        <f t="shared" si="4"/>
        <v>119.95</v>
      </c>
      <c r="AC6" s="36">
        <f t="shared" si="4"/>
        <v>100.73</v>
      </c>
      <c r="AD6" s="36">
        <f t="shared" si="4"/>
        <v>109.5</v>
      </c>
      <c r="AE6" s="36">
        <f t="shared" si="4"/>
        <v>106.28</v>
      </c>
      <c r="AF6" s="36">
        <f t="shared" si="4"/>
        <v>108.35</v>
      </c>
      <c r="AG6" s="36">
        <f t="shared" si="4"/>
        <v>114.74</v>
      </c>
      <c r="AH6" s="35" t="str">
        <f>IF(AH7="","",IF(AH7="-","【-】","【"&amp;SUBSTITUTE(TEXT(AH7,"#,##0.00"),"-","△")&amp;"】"))</f>
        <v>【114.35】</v>
      </c>
      <c r="AI6" s="35">
        <f>IF(AI7="",NA(),AI7)</f>
        <v>0</v>
      </c>
      <c r="AJ6" s="35">
        <f t="shared" ref="AJ6:AR6" si="5">IF(AJ7="",NA(),AJ7)</f>
        <v>0</v>
      </c>
      <c r="AK6" s="35">
        <f t="shared" si="5"/>
        <v>0</v>
      </c>
      <c r="AL6" s="35">
        <f t="shared" si="5"/>
        <v>0</v>
      </c>
      <c r="AM6" s="35">
        <f t="shared" si="5"/>
        <v>0</v>
      </c>
      <c r="AN6" s="36">
        <f t="shared" si="5"/>
        <v>50.06</v>
      </c>
      <c r="AO6" s="36">
        <f t="shared" si="5"/>
        <v>44.3</v>
      </c>
      <c r="AP6" s="36">
        <f t="shared" si="5"/>
        <v>32.31</v>
      </c>
      <c r="AQ6" s="36">
        <f t="shared" si="5"/>
        <v>26.85</v>
      </c>
      <c r="AR6" s="36">
        <f t="shared" si="5"/>
        <v>27.19</v>
      </c>
      <c r="AS6" s="35" t="str">
        <f>IF(AS7="","",IF(AS7="-","【-】","【"&amp;SUBSTITUTE(TEXT(AS7,"#,##0.00"),"-","△")&amp;"】"))</f>
        <v>【0.79】</v>
      </c>
      <c r="AT6" s="36">
        <f>IF(AT7="",NA(),AT7)</f>
        <v>8692.58</v>
      </c>
      <c r="AU6" s="36">
        <f t="shared" ref="AU6:BC6" si="6">IF(AU7="",NA(),AU7)</f>
        <v>7727.49</v>
      </c>
      <c r="AV6" s="36">
        <f t="shared" si="6"/>
        <v>2071.5500000000002</v>
      </c>
      <c r="AW6" s="36">
        <f t="shared" si="6"/>
        <v>2567.39</v>
      </c>
      <c r="AX6" s="36">
        <f t="shared" si="6"/>
        <v>2482.7800000000002</v>
      </c>
      <c r="AY6" s="36">
        <f t="shared" si="6"/>
        <v>2322.9699999999998</v>
      </c>
      <c r="AZ6" s="36">
        <f t="shared" si="6"/>
        <v>2098.87</v>
      </c>
      <c r="BA6" s="36">
        <f t="shared" si="6"/>
        <v>571.29999999999995</v>
      </c>
      <c r="BB6" s="36">
        <f t="shared" si="6"/>
        <v>527.82000000000005</v>
      </c>
      <c r="BC6" s="36">
        <f t="shared" si="6"/>
        <v>477.44</v>
      </c>
      <c r="BD6" s="35" t="str">
        <f>IF(BD7="","",IF(BD7="-","【-】","【"&amp;SUBSTITUTE(TEXT(BD7,"#,##0.00"),"-","△")&amp;"】"))</f>
        <v>【262.87】</v>
      </c>
      <c r="BE6" s="36">
        <f>IF(BE7="",NA(),BE7)</f>
        <v>48.37</v>
      </c>
      <c r="BF6" s="36">
        <f t="shared" ref="BF6:BN6" si="7">IF(BF7="",NA(),BF7)</f>
        <v>42.23</v>
      </c>
      <c r="BG6" s="36">
        <f t="shared" si="7"/>
        <v>38.92</v>
      </c>
      <c r="BH6" s="36">
        <f t="shared" si="7"/>
        <v>37.81</v>
      </c>
      <c r="BI6" s="36">
        <f t="shared" si="7"/>
        <v>33.33</v>
      </c>
      <c r="BJ6" s="36">
        <f t="shared" si="7"/>
        <v>547.41999999999996</v>
      </c>
      <c r="BK6" s="36">
        <f t="shared" si="7"/>
        <v>536.9</v>
      </c>
      <c r="BL6" s="36">
        <f t="shared" si="7"/>
        <v>495.43</v>
      </c>
      <c r="BM6" s="36">
        <f t="shared" si="7"/>
        <v>488.5</v>
      </c>
      <c r="BN6" s="36">
        <f t="shared" si="7"/>
        <v>485.75</v>
      </c>
      <c r="BO6" s="35" t="str">
        <f>IF(BO7="","",IF(BO7="-","【-】","【"&amp;SUBSTITUTE(TEXT(BO7,"#,##0.00"),"-","△")&amp;"】"))</f>
        <v>【270.87】</v>
      </c>
      <c r="BP6" s="36">
        <f>IF(BP7="",NA(),BP7)</f>
        <v>104.35</v>
      </c>
      <c r="BQ6" s="36">
        <f t="shared" ref="BQ6:BY6" si="8">IF(BQ7="",NA(),BQ7)</f>
        <v>111.72</v>
      </c>
      <c r="BR6" s="36">
        <f t="shared" si="8"/>
        <v>126.74</v>
      </c>
      <c r="BS6" s="36">
        <f t="shared" si="8"/>
        <v>106.77</v>
      </c>
      <c r="BT6" s="36">
        <f t="shared" si="8"/>
        <v>124.21</v>
      </c>
      <c r="BU6" s="36">
        <f t="shared" si="8"/>
        <v>80.62</v>
      </c>
      <c r="BV6" s="36">
        <f t="shared" si="8"/>
        <v>80.010000000000005</v>
      </c>
      <c r="BW6" s="36">
        <f t="shared" si="8"/>
        <v>81.900000000000006</v>
      </c>
      <c r="BX6" s="36">
        <f t="shared" si="8"/>
        <v>82.42</v>
      </c>
      <c r="BY6" s="36">
        <f t="shared" si="8"/>
        <v>83.59</v>
      </c>
      <c r="BZ6" s="35" t="str">
        <f>IF(BZ7="","",IF(BZ7="-","【-】","【"&amp;SUBSTITUTE(TEXT(BZ7,"#,##0.00"),"-","△")&amp;"】"))</f>
        <v>【105.59】</v>
      </c>
      <c r="CA6" s="36">
        <f>IF(CA7="",NA(),CA7)</f>
        <v>144.81</v>
      </c>
      <c r="CB6" s="36">
        <f t="shared" ref="CB6:CJ6" si="9">IF(CB7="",NA(),CB7)</f>
        <v>136.47</v>
      </c>
      <c r="CC6" s="36">
        <f t="shared" si="9"/>
        <v>121.34</v>
      </c>
      <c r="CD6" s="36">
        <f t="shared" si="9"/>
        <v>142.30000000000001</v>
      </c>
      <c r="CE6" s="36">
        <f t="shared" si="9"/>
        <v>122.28</v>
      </c>
      <c r="CF6" s="36">
        <f t="shared" si="9"/>
        <v>229.31</v>
      </c>
      <c r="CG6" s="36">
        <f t="shared" si="9"/>
        <v>232.46</v>
      </c>
      <c r="CH6" s="36">
        <f t="shared" si="9"/>
        <v>227.97</v>
      </c>
      <c r="CI6" s="36">
        <f t="shared" si="9"/>
        <v>226.99</v>
      </c>
      <c r="CJ6" s="36">
        <f t="shared" si="9"/>
        <v>230.22</v>
      </c>
      <c r="CK6" s="35" t="str">
        <f>IF(CK7="","",IF(CK7="-","【-】","【"&amp;SUBSTITUTE(TEXT(CK7,"#,##0.00"),"-","△")&amp;"】"))</f>
        <v>【163.27】</v>
      </c>
      <c r="CL6" s="36">
        <f>IF(CL7="",NA(),CL7)</f>
        <v>38.130000000000003</v>
      </c>
      <c r="CM6" s="36">
        <f t="shared" ref="CM6:CU6" si="10">IF(CM7="",NA(),CM7)</f>
        <v>39.26</v>
      </c>
      <c r="CN6" s="36">
        <f t="shared" si="10"/>
        <v>39.24</v>
      </c>
      <c r="CO6" s="36">
        <f t="shared" si="10"/>
        <v>38.79</v>
      </c>
      <c r="CP6" s="36">
        <f t="shared" si="10"/>
        <v>35.46</v>
      </c>
      <c r="CQ6" s="36">
        <f t="shared" si="10"/>
        <v>40.119999999999997</v>
      </c>
      <c r="CR6" s="36">
        <f t="shared" si="10"/>
        <v>41.24</v>
      </c>
      <c r="CS6" s="36">
        <f t="shared" si="10"/>
        <v>40.700000000000003</v>
      </c>
      <c r="CT6" s="36">
        <f t="shared" si="10"/>
        <v>39.909999999999997</v>
      </c>
      <c r="CU6" s="36">
        <f t="shared" si="10"/>
        <v>41.09</v>
      </c>
      <c r="CV6" s="35" t="str">
        <f>IF(CV7="","",IF(CV7="-","【-】","【"&amp;SUBSTITUTE(TEXT(CV7,"#,##0.00"),"-","△")&amp;"】"))</f>
        <v>【59.94】</v>
      </c>
      <c r="CW6" s="36">
        <f>IF(CW7="",NA(),CW7)</f>
        <v>79.819999999999993</v>
      </c>
      <c r="CX6" s="36">
        <f t="shared" ref="CX6:DF6" si="11">IF(CX7="",NA(),CX7)</f>
        <v>80.739999999999995</v>
      </c>
      <c r="CY6" s="36">
        <f t="shared" si="11"/>
        <v>78.67</v>
      </c>
      <c r="CZ6" s="36">
        <f t="shared" si="11"/>
        <v>73.63</v>
      </c>
      <c r="DA6" s="36">
        <f t="shared" si="11"/>
        <v>79.81</v>
      </c>
      <c r="DB6" s="36">
        <f t="shared" si="11"/>
        <v>76.87</v>
      </c>
      <c r="DC6" s="36">
        <f t="shared" si="11"/>
        <v>74.900000000000006</v>
      </c>
      <c r="DD6" s="36">
        <f t="shared" si="11"/>
        <v>74.61</v>
      </c>
      <c r="DE6" s="36">
        <f t="shared" si="11"/>
        <v>75.62</v>
      </c>
      <c r="DF6" s="36">
        <f t="shared" si="11"/>
        <v>75.91</v>
      </c>
      <c r="DG6" s="35" t="str">
        <f>IF(DG7="","",IF(DG7="-","【-】","【"&amp;SUBSTITUTE(TEXT(DG7,"#,##0.00"),"-","△")&amp;"】"))</f>
        <v>【90.22】</v>
      </c>
      <c r="DH6" s="36">
        <f>IF(DH7="",NA(),DH7)</f>
        <v>52.36</v>
      </c>
      <c r="DI6" s="36">
        <f t="shared" ref="DI6:DQ6" si="12">IF(DI7="",NA(),DI7)</f>
        <v>53.42</v>
      </c>
      <c r="DJ6" s="36">
        <f t="shared" si="12"/>
        <v>56.68</v>
      </c>
      <c r="DK6" s="36">
        <f t="shared" si="12"/>
        <v>58.58</v>
      </c>
      <c r="DL6" s="36">
        <f t="shared" si="12"/>
        <v>60.66</v>
      </c>
      <c r="DM6" s="36">
        <f t="shared" si="12"/>
        <v>38.520000000000003</v>
      </c>
      <c r="DN6" s="36">
        <f t="shared" si="12"/>
        <v>39.049999999999997</v>
      </c>
      <c r="DO6" s="36">
        <f t="shared" si="12"/>
        <v>50.44</v>
      </c>
      <c r="DP6" s="36">
        <f t="shared" si="12"/>
        <v>51.44</v>
      </c>
      <c r="DQ6" s="36">
        <f t="shared" si="12"/>
        <v>52.4</v>
      </c>
      <c r="DR6" s="35" t="str">
        <f>IF(DR7="","",IF(DR7="-","【-】","【"&amp;SUBSTITUTE(TEXT(DR7,"#,##0.00"),"-","△")&amp;"】"))</f>
        <v>【47.91】</v>
      </c>
      <c r="DS6" s="36">
        <f>IF(DS7="",NA(),DS7)</f>
        <v>27.42</v>
      </c>
      <c r="DT6" s="36">
        <f t="shared" ref="DT6:EB6" si="13">IF(DT7="",NA(),DT7)</f>
        <v>32.03</v>
      </c>
      <c r="DU6" s="36">
        <f t="shared" si="13"/>
        <v>35.36</v>
      </c>
      <c r="DV6" s="36">
        <f t="shared" si="13"/>
        <v>33.15</v>
      </c>
      <c r="DW6" s="36">
        <f t="shared" si="13"/>
        <v>38.35</v>
      </c>
      <c r="DX6" s="36">
        <f t="shared" si="13"/>
        <v>6.76</v>
      </c>
      <c r="DY6" s="36">
        <f t="shared" si="13"/>
        <v>8.18</v>
      </c>
      <c r="DZ6" s="36">
        <f t="shared" si="13"/>
        <v>9.64</v>
      </c>
      <c r="EA6" s="36">
        <f t="shared" si="13"/>
        <v>11.68</v>
      </c>
      <c r="EB6" s="36">
        <f t="shared" si="13"/>
        <v>14.01</v>
      </c>
      <c r="EC6" s="35" t="str">
        <f>IF(EC7="","",IF(EC7="-","【-】","【"&amp;SUBSTITUTE(TEXT(EC7,"#,##0.00"),"-","△")&amp;"】"))</f>
        <v>【15.00】</v>
      </c>
      <c r="ED6" s="36">
        <f>IF(ED7="",NA(),ED7)</f>
        <v>1.2</v>
      </c>
      <c r="EE6" s="36">
        <f t="shared" ref="EE6:EM6" si="14">IF(EE7="",NA(),EE7)</f>
        <v>0.79</v>
      </c>
      <c r="EF6" s="36">
        <f t="shared" si="14"/>
        <v>0.28999999999999998</v>
      </c>
      <c r="EG6" s="36">
        <f t="shared" si="14"/>
        <v>0.28999999999999998</v>
      </c>
      <c r="EH6" s="36">
        <f t="shared" si="14"/>
        <v>0.71</v>
      </c>
      <c r="EI6" s="36">
        <f t="shared" si="14"/>
        <v>0.62</v>
      </c>
      <c r="EJ6" s="36">
        <f t="shared" si="14"/>
        <v>0.23</v>
      </c>
      <c r="EK6" s="36">
        <f t="shared" si="14"/>
        <v>0.34</v>
      </c>
      <c r="EL6" s="36">
        <f t="shared" si="14"/>
        <v>0.28999999999999998</v>
      </c>
      <c r="EM6" s="36">
        <f t="shared" si="14"/>
        <v>0.41</v>
      </c>
      <c r="EN6" s="35" t="str">
        <f>IF(EN7="","",IF(EN7="-","【-】","【"&amp;SUBSTITUTE(TEXT(EN7,"#,##0.00"),"-","△")&amp;"】"))</f>
        <v>【0.76】</v>
      </c>
    </row>
    <row r="7" spans="1:144" s="37" customFormat="1">
      <c r="A7" s="29"/>
      <c r="B7" s="38">
        <v>2016</v>
      </c>
      <c r="C7" s="38">
        <v>304069</v>
      </c>
      <c r="D7" s="38">
        <v>46</v>
      </c>
      <c r="E7" s="38">
        <v>1</v>
      </c>
      <c r="F7" s="38">
        <v>0</v>
      </c>
      <c r="G7" s="38">
        <v>1</v>
      </c>
      <c r="H7" s="38" t="s">
        <v>105</v>
      </c>
      <c r="I7" s="38" t="s">
        <v>106</v>
      </c>
      <c r="J7" s="38" t="s">
        <v>107</v>
      </c>
      <c r="K7" s="38" t="s">
        <v>108</v>
      </c>
      <c r="L7" s="38" t="s">
        <v>109</v>
      </c>
      <c r="M7" s="38"/>
      <c r="N7" s="39" t="s">
        <v>110</v>
      </c>
      <c r="O7" s="39">
        <v>95.69</v>
      </c>
      <c r="P7" s="39">
        <v>63.78</v>
      </c>
      <c r="Q7" s="39">
        <v>2862</v>
      </c>
      <c r="R7" s="39">
        <v>4249</v>
      </c>
      <c r="S7" s="39">
        <v>174.46</v>
      </c>
      <c r="T7" s="39">
        <v>24.36</v>
      </c>
      <c r="U7" s="39">
        <v>2698</v>
      </c>
      <c r="V7" s="39">
        <v>25</v>
      </c>
      <c r="W7" s="39">
        <v>107.92</v>
      </c>
      <c r="X7" s="39">
        <v>104.76</v>
      </c>
      <c r="Y7" s="39">
        <v>112</v>
      </c>
      <c r="Z7" s="39">
        <v>122.41</v>
      </c>
      <c r="AA7" s="39">
        <v>106.08</v>
      </c>
      <c r="AB7" s="39">
        <v>119.95</v>
      </c>
      <c r="AC7" s="39">
        <v>100.73</v>
      </c>
      <c r="AD7" s="39">
        <v>109.5</v>
      </c>
      <c r="AE7" s="39">
        <v>106.28</v>
      </c>
      <c r="AF7" s="39">
        <v>108.35</v>
      </c>
      <c r="AG7" s="39">
        <v>114.74</v>
      </c>
      <c r="AH7" s="39">
        <v>114.35</v>
      </c>
      <c r="AI7" s="39">
        <v>0</v>
      </c>
      <c r="AJ7" s="39">
        <v>0</v>
      </c>
      <c r="AK7" s="39">
        <v>0</v>
      </c>
      <c r="AL7" s="39">
        <v>0</v>
      </c>
      <c r="AM7" s="39">
        <v>0</v>
      </c>
      <c r="AN7" s="39">
        <v>50.06</v>
      </c>
      <c r="AO7" s="39">
        <v>44.3</v>
      </c>
      <c r="AP7" s="39">
        <v>32.31</v>
      </c>
      <c r="AQ7" s="39">
        <v>26.85</v>
      </c>
      <c r="AR7" s="39">
        <v>27.19</v>
      </c>
      <c r="AS7" s="39">
        <v>0.79</v>
      </c>
      <c r="AT7" s="39">
        <v>8692.58</v>
      </c>
      <c r="AU7" s="39">
        <v>7727.49</v>
      </c>
      <c r="AV7" s="39">
        <v>2071.5500000000002</v>
      </c>
      <c r="AW7" s="39">
        <v>2567.39</v>
      </c>
      <c r="AX7" s="39">
        <v>2482.7800000000002</v>
      </c>
      <c r="AY7" s="39">
        <v>2322.9699999999998</v>
      </c>
      <c r="AZ7" s="39">
        <v>2098.87</v>
      </c>
      <c r="BA7" s="39">
        <v>571.29999999999995</v>
      </c>
      <c r="BB7" s="39">
        <v>527.82000000000005</v>
      </c>
      <c r="BC7" s="39">
        <v>477.44</v>
      </c>
      <c r="BD7" s="39">
        <v>262.87</v>
      </c>
      <c r="BE7" s="39">
        <v>48.37</v>
      </c>
      <c r="BF7" s="39">
        <v>42.23</v>
      </c>
      <c r="BG7" s="39">
        <v>38.92</v>
      </c>
      <c r="BH7" s="39">
        <v>37.81</v>
      </c>
      <c r="BI7" s="39">
        <v>33.33</v>
      </c>
      <c r="BJ7" s="39">
        <v>547.41999999999996</v>
      </c>
      <c r="BK7" s="39">
        <v>536.9</v>
      </c>
      <c r="BL7" s="39">
        <v>495.43</v>
      </c>
      <c r="BM7" s="39">
        <v>488.5</v>
      </c>
      <c r="BN7" s="39">
        <v>485.75</v>
      </c>
      <c r="BO7" s="39">
        <v>270.87</v>
      </c>
      <c r="BP7" s="39">
        <v>104.35</v>
      </c>
      <c r="BQ7" s="39">
        <v>111.72</v>
      </c>
      <c r="BR7" s="39">
        <v>126.74</v>
      </c>
      <c r="BS7" s="39">
        <v>106.77</v>
      </c>
      <c r="BT7" s="39">
        <v>124.21</v>
      </c>
      <c r="BU7" s="39">
        <v>80.62</v>
      </c>
      <c r="BV7" s="39">
        <v>80.010000000000005</v>
      </c>
      <c r="BW7" s="39">
        <v>81.900000000000006</v>
      </c>
      <c r="BX7" s="39">
        <v>82.42</v>
      </c>
      <c r="BY7" s="39">
        <v>83.59</v>
      </c>
      <c r="BZ7" s="39">
        <v>105.59</v>
      </c>
      <c r="CA7" s="39">
        <v>144.81</v>
      </c>
      <c r="CB7" s="39">
        <v>136.47</v>
      </c>
      <c r="CC7" s="39">
        <v>121.34</v>
      </c>
      <c r="CD7" s="39">
        <v>142.30000000000001</v>
      </c>
      <c r="CE7" s="39">
        <v>122.28</v>
      </c>
      <c r="CF7" s="39">
        <v>229.31</v>
      </c>
      <c r="CG7" s="39">
        <v>232.46</v>
      </c>
      <c r="CH7" s="39">
        <v>227.97</v>
      </c>
      <c r="CI7" s="39">
        <v>226.99</v>
      </c>
      <c r="CJ7" s="39">
        <v>230.22</v>
      </c>
      <c r="CK7" s="39">
        <v>163.27000000000001</v>
      </c>
      <c r="CL7" s="39">
        <v>38.130000000000003</v>
      </c>
      <c r="CM7" s="39">
        <v>39.26</v>
      </c>
      <c r="CN7" s="39">
        <v>39.24</v>
      </c>
      <c r="CO7" s="39">
        <v>38.79</v>
      </c>
      <c r="CP7" s="39">
        <v>35.46</v>
      </c>
      <c r="CQ7" s="39">
        <v>40.119999999999997</v>
      </c>
      <c r="CR7" s="39">
        <v>41.24</v>
      </c>
      <c r="CS7" s="39">
        <v>40.700000000000003</v>
      </c>
      <c r="CT7" s="39">
        <v>39.909999999999997</v>
      </c>
      <c r="CU7" s="39">
        <v>41.09</v>
      </c>
      <c r="CV7" s="39">
        <v>59.94</v>
      </c>
      <c r="CW7" s="39">
        <v>79.819999999999993</v>
      </c>
      <c r="CX7" s="39">
        <v>80.739999999999995</v>
      </c>
      <c r="CY7" s="39">
        <v>78.67</v>
      </c>
      <c r="CZ7" s="39">
        <v>73.63</v>
      </c>
      <c r="DA7" s="39">
        <v>79.81</v>
      </c>
      <c r="DB7" s="39">
        <v>76.87</v>
      </c>
      <c r="DC7" s="39">
        <v>74.900000000000006</v>
      </c>
      <c r="DD7" s="39">
        <v>74.61</v>
      </c>
      <c r="DE7" s="39">
        <v>75.62</v>
      </c>
      <c r="DF7" s="39">
        <v>75.91</v>
      </c>
      <c r="DG7" s="39">
        <v>90.22</v>
      </c>
      <c r="DH7" s="39">
        <v>52.36</v>
      </c>
      <c r="DI7" s="39">
        <v>53.42</v>
      </c>
      <c r="DJ7" s="39">
        <v>56.68</v>
      </c>
      <c r="DK7" s="39">
        <v>58.58</v>
      </c>
      <c r="DL7" s="39">
        <v>60.66</v>
      </c>
      <c r="DM7" s="39">
        <v>38.520000000000003</v>
      </c>
      <c r="DN7" s="39">
        <v>39.049999999999997</v>
      </c>
      <c r="DO7" s="39">
        <v>50.44</v>
      </c>
      <c r="DP7" s="39">
        <v>51.44</v>
      </c>
      <c r="DQ7" s="39">
        <v>52.4</v>
      </c>
      <c r="DR7" s="39">
        <v>47.91</v>
      </c>
      <c r="DS7" s="39">
        <v>27.42</v>
      </c>
      <c r="DT7" s="39">
        <v>32.03</v>
      </c>
      <c r="DU7" s="39">
        <v>35.36</v>
      </c>
      <c r="DV7" s="39">
        <v>33.15</v>
      </c>
      <c r="DW7" s="39">
        <v>38.35</v>
      </c>
      <c r="DX7" s="39">
        <v>6.76</v>
      </c>
      <c r="DY7" s="39">
        <v>8.18</v>
      </c>
      <c r="DZ7" s="39">
        <v>9.64</v>
      </c>
      <c r="EA7" s="39">
        <v>11.68</v>
      </c>
      <c r="EB7" s="39">
        <v>14.01</v>
      </c>
      <c r="EC7" s="39">
        <v>15</v>
      </c>
      <c r="ED7" s="39">
        <v>1.2</v>
      </c>
      <c r="EE7" s="39">
        <v>0.79</v>
      </c>
      <c r="EF7" s="39">
        <v>0.28999999999999998</v>
      </c>
      <c r="EG7" s="39">
        <v>0.28999999999999998</v>
      </c>
      <c r="EH7" s="39">
        <v>0.71</v>
      </c>
      <c r="EI7" s="39">
        <v>0.62</v>
      </c>
      <c r="EJ7" s="39">
        <v>0.23</v>
      </c>
      <c r="EK7" s="39">
        <v>0.34</v>
      </c>
      <c r="EL7" s="39">
        <v>0.28999999999999998</v>
      </c>
      <c r="EM7" s="39">
        <v>0.41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2018-02-06T02:42:01Z</cp:lastPrinted>
  <dcterms:created xsi:type="dcterms:W3CDTF">2017-12-25T01:33:35Z</dcterms:created>
  <dcterms:modified xsi:type="dcterms:W3CDTF">2018-02-09T04:22:03Z</dcterms:modified>
</cp:coreProperties>
</file>