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総務課\財政係\各種調査・検査\平成２９年度調査関係\01財政一般\H30.01.26（平成28年度決算「経営比較分析表」の分析等について）\03_各課回答\【経営比較分析表】01_水道事業（末端給水）\"/>
    </mc:Choice>
  </mc:AlternateContent>
  <workbookProtection workbookPassword="B319" lockStructure="1"/>
  <bookViews>
    <workbookView xWindow="0" yWindow="0" windowWidth="23040" windowHeight="912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BB10" i="4"/>
  <c r="AT10" i="4"/>
  <c r="AL10" i="4"/>
  <c r="I10" i="4"/>
  <c r="B10" i="4"/>
  <c r="BB8" i="4"/>
  <c r="AT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<sst xmlns="http://schemas.openxmlformats.org/spreadsheetml/2006/main" count="232" uniqueCount="120">
  <si>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</si>
  <si>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</si>
  <si>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</si>
  <si>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</si>
  <si>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</si>
  <si>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</si>
  <si>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</si>
  <si>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</si>
  <si>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</si>
  <si>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</si>
  <si>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</si>
  <si>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</si>
  <si>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</si>
  <si>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</si>
  <si>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</si>
  <si>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</si>
  <si>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</si>
  <si>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</si>
  <si>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</si>
  <si>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</si>
  <si>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</si>
  <si>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</si>
  <si>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</si>
  <si>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</si>
  <si>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</si>
  <si>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</si>
  <si>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</si>
  <si>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</si>
  <si>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</si>
  <si>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</si>
  <si>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</si>
  <si>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</si>
  <si>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</si>
  <si>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</si>
  <si>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</si>
  <si>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</si>
  <si>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</si>
  <si>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</si>
  <si>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</si>
  <si>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</si>
  <si>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</si>
  <si>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</si>
  <si>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</si>
  <si>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</si>
  <si>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</si>
  <si>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</si>
  <si>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</si>
  <si>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</si>
  <si>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</si>
  <si>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</si>
  <si>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</si>
  <si>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</si>
  <si>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</si>
  <si>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</si>
  <si>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</si>
  <si>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</si>
  <si>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</si>
  <si>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</si>
  <si>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</si>
  <si>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</si>
  <si>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</si>
  <si>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</si>
  <si>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</si>
  <si>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</si>
  <si>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</si>
  <si>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</si>
  <si>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</si>
  <si>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</si>
  <si>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</si>
  <si>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</si>
  <si>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</si>
  <si>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</si>
  <si>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</si>
  <si>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</si>
  <si>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</si>
  <si>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</si>
  <si>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</si>
  <si>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</si>
  <si>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</si>
  <si>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</si>
  <si>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</si>
  <si>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</si>
  <si>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</si>
  <si>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</si>
  <si>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</si>
  <si>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</si>
  <si>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</si>
  <si>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</si>
  <si>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</si>
  <si>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</si>
  <si>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</si>
  <si>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</si>
  <si>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</si>
  <si>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</si>
  <si>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</si>
  <si>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</si>
  <si>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</si>
  <si>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</si>
  <si>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</si>
  <si>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</si>
  <si>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</si>
  <si>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</si>
  <si>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</si>
  <si>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</si>
  <si>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</si>
  <si>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白浜町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</si>
  <si>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</si>
  <si>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</si>
  <si>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</si>
  <si>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</si>
  <si>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</si>
  <si>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</si>
  <si>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</si>
  <si>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</si>
  <si>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</si>
  <si>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</si>
  <si>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</si>
  <si>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類似団体の平均値と比較して、管路経年化率は上回り管路更新率は下回っているため、年次的に実施している更新量では不十分である。
管路の老朽化に対して更新が追いついていない現状を改善するためにも更新投資を増やす必要がある。</t>
    <rPh sb="0" eb="2">
      <t>ルイジ</t>
    </rPh>
    <rPh sb="2" eb="4">
      <t>ダンタイ</t>
    </rPh>
    <rPh sb="5" eb="8">
      <t>ヘイキンチ</t>
    </rPh>
    <rPh sb="9" eb="11">
      <t>ヒカク</t>
    </rPh>
    <rPh sb="14" eb="16">
      <t>カンロ</t>
    </rPh>
    <rPh sb="16" eb="19">
      <t>ケイネンカ</t>
    </rPh>
    <rPh sb="19" eb="20">
      <t>リツ</t>
    </rPh>
    <rPh sb="21" eb="23">
      <t>ウワマワ</t>
    </rPh>
    <rPh sb="24" eb="26">
      <t>カンロ</t>
    </rPh>
    <rPh sb="26" eb="28">
      <t>コウシン</t>
    </rPh>
    <rPh sb="28" eb="29">
      <t>リツ</t>
    </rPh>
    <rPh sb="30" eb="32">
      <t>シタマワ</t>
    </rPh>
    <rPh sb="39" eb="41">
      <t>ネンジ</t>
    </rPh>
    <rPh sb="41" eb="42">
      <t>テキ</t>
    </rPh>
    <rPh sb="43" eb="45">
      <t>ジッシ</t>
    </rPh>
    <rPh sb="62" eb="64">
      <t>カンロ</t>
    </rPh>
    <rPh sb="65" eb="68">
      <t>ロウキュウカ</t>
    </rPh>
    <rPh sb="69" eb="70">
      <t>タイ</t>
    </rPh>
    <rPh sb="72" eb="74">
      <t>コウシン</t>
    </rPh>
    <rPh sb="75" eb="76">
      <t>オ</t>
    </rPh>
    <rPh sb="83" eb="85">
      <t>ゲンジョウ</t>
    </rPh>
    <rPh sb="86" eb="88">
      <t>カイゼン</t>
    </rPh>
    <rPh sb="94" eb="96">
      <t>コウシン</t>
    </rPh>
    <rPh sb="96" eb="98">
      <t>トウシ</t>
    </rPh>
    <rPh sb="99" eb="100">
      <t>フ</t>
    </rPh>
    <phoneticPr fontId="4"/>
  </si>
  <si>
    <t>人口の減少や節水機器の普及等の影響により給水収益は減少傾向であり、これまで以上の収益の増加は見込めない状況である。費用面においても抑制、削減に努めていかなければならないが、この減収傾向は続くと予想される。
老朽化施設、管路の更新については一定規模の投資が必要となるが、現状の事業経営では非常に難しい状況である。
今後経営の健全性を維持するためにも、長期的な財源確保が必要である。</t>
    <rPh sb="0" eb="2">
      <t>ジンコウ</t>
    </rPh>
    <rPh sb="3" eb="5">
      <t>ゲンショウ</t>
    </rPh>
    <rPh sb="6" eb="8">
      <t>セッスイ</t>
    </rPh>
    <rPh sb="8" eb="10">
      <t>キキ</t>
    </rPh>
    <rPh sb="11" eb="14">
      <t>フキュウトウ</t>
    </rPh>
    <rPh sb="15" eb="17">
      <t>エイキョウ</t>
    </rPh>
    <rPh sb="37" eb="39">
      <t>イジョウ</t>
    </rPh>
    <rPh sb="40" eb="42">
      <t>シュウエキ</t>
    </rPh>
    <rPh sb="43" eb="45">
      <t>ゾウカ</t>
    </rPh>
    <rPh sb="46" eb="48">
      <t>ミコ</t>
    </rPh>
    <rPh sb="51" eb="53">
      <t>ジョウキョウ</t>
    </rPh>
    <rPh sb="57" eb="59">
      <t>ヒヨウ</t>
    </rPh>
    <rPh sb="59" eb="60">
      <t>メン</t>
    </rPh>
    <rPh sb="65" eb="67">
      <t>ヨクセイ</t>
    </rPh>
    <rPh sb="68" eb="70">
      <t>サクゲン</t>
    </rPh>
    <rPh sb="71" eb="72">
      <t>ツト</t>
    </rPh>
    <rPh sb="88" eb="90">
      <t>ゲンシュウ</t>
    </rPh>
    <rPh sb="93" eb="94">
      <t>ツヅ</t>
    </rPh>
    <rPh sb="96" eb="98">
      <t>ヨソウ</t>
    </rPh>
    <rPh sb="103" eb="106">
      <t>ロウキュウカ</t>
    </rPh>
    <rPh sb="106" eb="108">
      <t>シセツ</t>
    </rPh>
    <rPh sb="109" eb="111">
      <t>カンロ</t>
    </rPh>
    <rPh sb="112" eb="114">
      <t>コウシン</t>
    </rPh>
    <rPh sb="119" eb="121">
      <t>イッテイ</t>
    </rPh>
    <rPh sb="121" eb="123">
      <t>キボ</t>
    </rPh>
    <rPh sb="124" eb="126">
      <t>トウシ</t>
    </rPh>
    <rPh sb="127" eb="129">
      <t>ヒツヨウ</t>
    </rPh>
    <rPh sb="134" eb="136">
      <t>ゲンジョウ</t>
    </rPh>
    <rPh sb="137" eb="139">
      <t>ジギョウ</t>
    </rPh>
    <rPh sb="139" eb="141">
      <t>ケイエイ</t>
    </rPh>
    <rPh sb="143" eb="145">
      <t>ヒジョウ</t>
    </rPh>
    <rPh sb="146" eb="147">
      <t>ムズカ</t>
    </rPh>
    <rPh sb="149" eb="151">
      <t>ジョウキョウ</t>
    </rPh>
    <rPh sb="156" eb="158">
      <t>コンゴ</t>
    </rPh>
    <rPh sb="158" eb="160">
      <t>ケイエイ</t>
    </rPh>
    <rPh sb="161" eb="164">
      <t>ケンゼンセイ</t>
    </rPh>
    <rPh sb="165" eb="167">
      <t>イジ</t>
    </rPh>
    <phoneticPr fontId="4"/>
  </si>
  <si>
    <t>①経常収支比率⑤料金回収率
双方とも類似団体の平均値と同等で100%を上回っているため経営の健全性は保たれている。しかし年々減少傾向にあるので適切な料金収入の確保が今後必要になると思われる。
③流動比率
減少傾向にあるが類似団体の平均を上回っていることから短期的な債務に対する支払能力は十分であると言える。
④企業債残高対給水収益比率
元金償還によるなだらかな減少傾向にあるが、大型施設の更新が控えているため上昇すると予想される。
⑥給水原価
類似団体と比較して低価格であり、引き続き費用節減に努めていく。
⑦施設利用率
給水人口の減少に伴い低水準で推移している。
⑧有収率
平成28年度は類似団体平均値より低い値となっている。漏水に起因するものと思われるため漏水調査の実施、老朽管の更新等の対策を講じ、有収率の向上に努めていかなければならない。</t>
    <rPh sb="1" eb="3">
      <t>ケイジョウ</t>
    </rPh>
    <rPh sb="3" eb="5">
      <t>シュウシ</t>
    </rPh>
    <rPh sb="5" eb="7">
      <t>ヒリツ</t>
    </rPh>
    <rPh sb="8" eb="10">
      <t>リョウキン</t>
    </rPh>
    <rPh sb="10" eb="12">
      <t>カイシュウ</t>
    </rPh>
    <rPh sb="12" eb="13">
      <t>リツ</t>
    </rPh>
    <rPh sb="14" eb="16">
      <t>ソウホウ</t>
    </rPh>
    <rPh sb="18" eb="20">
      <t>ルイジ</t>
    </rPh>
    <rPh sb="20" eb="22">
      <t>ダンタイ</t>
    </rPh>
    <rPh sb="23" eb="26">
      <t>ヘイキンチ</t>
    </rPh>
    <rPh sb="27" eb="29">
      <t>ドウトウ</t>
    </rPh>
    <rPh sb="35" eb="37">
      <t>ウワマワ</t>
    </rPh>
    <rPh sb="43" eb="45">
      <t>ケイエイ</t>
    </rPh>
    <rPh sb="46" eb="49">
      <t>ケンゼンセイ</t>
    </rPh>
    <rPh sb="50" eb="51">
      <t>タモ</t>
    </rPh>
    <rPh sb="60" eb="62">
      <t>ネンネン</t>
    </rPh>
    <rPh sb="62" eb="64">
      <t>ゲンショウ</t>
    </rPh>
    <rPh sb="64" eb="66">
      <t>ケイコウ</t>
    </rPh>
    <rPh sb="71" eb="73">
      <t>テキセツ</t>
    </rPh>
    <rPh sb="74" eb="76">
      <t>リョウキン</t>
    </rPh>
    <rPh sb="76" eb="78">
      <t>シュウニュウ</t>
    </rPh>
    <rPh sb="79" eb="81">
      <t>カクホ</t>
    </rPh>
    <rPh sb="82" eb="84">
      <t>コンゴ</t>
    </rPh>
    <rPh sb="84" eb="86">
      <t>ヒツヨウ</t>
    </rPh>
    <rPh sb="90" eb="91">
      <t>オモ</t>
    </rPh>
    <rPh sb="97" eb="99">
      <t>リュウドウ</t>
    </rPh>
    <rPh sb="99" eb="101">
      <t>ヒリツ</t>
    </rPh>
    <rPh sb="102" eb="104">
      <t>ゲンショウ</t>
    </rPh>
    <rPh sb="104" eb="106">
      <t>ケイコウ</t>
    </rPh>
    <rPh sb="110" eb="112">
      <t>ルイジ</t>
    </rPh>
    <rPh sb="112" eb="114">
      <t>ダンタイ</t>
    </rPh>
    <rPh sb="115" eb="117">
      <t>ヘイキン</t>
    </rPh>
    <rPh sb="118" eb="120">
      <t>ウワマワ</t>
    </rPh>
    <rPh sb="128" eb="131">
      <t>タンキテキ</t>
    </rPh>
    <rPh sb="132" eb="134">
      <t>サイム</t>
    </rPh>
    <rPh sb="135" eb="136">
      <t>タイ</t>
    </rPh>
    <rPh sb="138" eb="140">
      <t>シハライ</t>
    </rPh>
    <rPh sb="140" eb="142">
      <t>ノウリョク</t>
    </rPh>
    <rPh sb="143" eb="145">
      <t>ジュウブン</t>
    </rPh>
    <rPh sb="149" eb="150">
      <t>イ</t>
    </rPh>
    <rPh sb="155" eb="157">
      <t>キギョウ</t>
    </rPh>
    <rPh sb="157" eb="158">
      <t>サイ</t>
    </rPh>
    <rPh sb="158" eb="160">
      <t>ザンダカ</t>
    </rPh>
    <rPh sb="160" eb="161">
      <t>タイ</t>
    </rPh>
    <rPh sb="161" eb="163">
      <t>キュウスイ</t>
    </rPh>
    <rPh sb="163" eb="165">
      <t>シュウエキ</t>
    </rPh>
    <rPh sb="165" eb="167">
      <t>ヒリツ</t>
    </rPh>
    <rPh sb="168" eb="170">
      <t>ガンキン</t>
    </rPh>
    <rPh sb="170" eb="172">
      <t>ショウカン</t>
    </rPh>
    <rPh sb="180" eb="182">
      <t>ゲンショウ</t>
    </rPh>
    <rPh sb="182" eb="184">
      <t>ケイコウ</t>
    </rPh>
    <rPh sb="189" eb="191">
      <t>オオガタ</t>
    </rPh>
    <rPh sb="191" eb="193">
      <t>シセツ</t>
    </rPh>
    <rPh sb="194" eb="196">
      <t>コウシン</t>
    </rPh>
    <rPh sb="197" eb="198">
      <t>ヒカ</t>
    </rPh>
    <rPh sb="204" eb="206">
      <t>ジョウショウ</t>
    </rPh>
    <rPh sb="209" eb="211">
      <t>ヨソウ</t>
    </rPh>
    <rPh sb="217" eb="219">
      <t>キュウスイ</t>
    </rPh>
    <rPh sb="219" eb="221">
      <t>ゲンカ</t>
    </rPh>
    <rPh sb="222" eb="224">
      <t>ルイジ</t>
    </rPh>
    <rPh sb="224" eb="226">
      <t>ダンタイ</t>
    </rPh>
    <rPh sb="227" eb="229">
      <t>ヒカク</t>
    </rPh>
    <rPh sb="231" eb="234">
      <t>テイカカク</t>
    </rPh>
    <rPh sb="238" eb="239">
      <t>ヒ</t>
    </rPh>
    <rPh sb="240" eb="241">
      <t>ツヅ</t>
    </rPh>
    <rPh sb="242" eb="244">
      <t>ヒヨウ</t>
    </rPh>
    <rPh sb="244" eb="246">
      <t>セツゲン</t>
    </rPh>
    <rPh sb="247" eb="248">
      <t>ツト</t>
    </rPh>
    <rPh sb="255" eb="257">
      <t>シセツ</t>
    </rPh>
    <rPh sb="257" eb="260">
      <t>リヨウリツ</t>
    </rPh>
    <rPh sb="261" eb="263">
      <t>キュウスイ</t>
    </rPh>
    <rPh sb="263" eb="265">
      <t>ジンコウ</t>
    </rPh>
    <rPh sb="266" eb="268">
      <t>ゲンショウ</t>
    </rPh>
    <rPh sb="269" eb="270">
      <t>トモナ</t>
    </rPh>
    <rPh sb="271" eb="274">
      <t>テイスイジュン</t>
    </rPh>
    <rPh sb="275" eb="277">
      <t>スイイ</t>
    </rPh>
    <rPh sb="284" eb="285">
      <t>ユウ</t>
    </rPh>
    <rPh sb="285" eb="286">
      <t>シュウ</t>
    </rPh>
    <rPh sb="286" eb="287">
      <t>リツ</t>
    </rPh>
    <rPh sb="288" eb="290">
      <t>ヘイセイ</t>
    </rPh>
    <rPh sb="292" eb="294">
      <t>ネンド</t>
    </rPh>
    <rPh sb="295" eb="297">
      <t>ルイジ</t>
    </rPh>
    <rPh sb="297" eb="299">
      <t>ダンタイ</t>
    </rPh>
    <rPh sb="299" eb="302">
      <t>ヘイキンチ</t>
    </rPh>
    <rPh sb="304" eb="305">
      <t>ヒク</t>
    </rPh>
    <rPh sb="306" eb="307">
      <t>アタイ</t>
    </rPh>
    <rPh sb="314" eb="316">
      <t>ロウスイ</t>
    </rPh>
    <rPh sb="317" eb="319">
      <t>キイン</t>
    </rPh>
    <rPh sb="324" eb="325">
      <t>オモ</t>
    </rPh>
    <rPh sb="330" eb="332">
      <t>ロウスイ</t>
    </rPh>
    <rPh sb="332" eb="334">
      <t>チョウサ</t>
    </rPh>
    <rPh sb="335" eb="337">
      <t>ジッシ</t>
    </rPh>
    <rPh sb="338" eb="340">
      <t>ロウキュウ</t>
    </rPh>
    <rPh sb="340" eb="341">
      <t>カン</t>
    </rPh>
    <rPh sb="342" eb="345">
      <t>コウシントウ</t>
    </rPh>
    <rPh sb="346" eb="348">
      <t>タイサク</t>
    </rPh>
    <rPh sb="349" eb="350">
      <t>コウ</t>
    </rPh>
    <rPh sb="352" eb="353">
      <t>ユウ</t>
    </rPh>
    <rPh sb="353" eb="354">
      <t>シュウ</t>
    </rPh>
    <rPh sb="354" eb="355">
      <t>リツ</t>
    </rPh>
    <rPh sb="356" eb="358">
      <t>コウジョウ</t>
    </rPh>
    <rPh sb="359" eb="36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</si>
</sst>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0.55000000000000004</c:v>
                </c:pt>
                <c:pt idx="1">
                  <c:v>1.1000000000000001</c:v>
                </c:pt>
                <c:pt idx="2">
                  <c:v>0.2</c:v>
                </c:pt>
                <c:pt idx="3">
                  <c:v>0.53</c:v>
                </c:pt>
                <c:pt idx="4">
                  <c:v>0.28000000000000003</c:v>
                </c:pt>
              </c:numCache>
            </c:numRef>
          </c:val>
          <c:extLst xmlns:c16r2="http://schemas.microsoft.com/office/drawing/2015/06/chart">
            <c:ext xmlns:c16="http://schemas.microsoft.com/office/drawing/2014/chart" uri="{C3380CC4-5D6E-409C-BE32-E72D297353CC}">
              <c16:uniqueId val="{00000000-3B71-4033-AC00-96C2C22CCD2C}"/>
            </c:ext>
          </c:extLst>
        </c:ser>
        <c:dLbls>
          <c:showLegendKey val="0"/>
          <c:showVal val="0"/>
          <c:showCatName val="0"/>
          <c:showSerName val="0"/>
          <c:showPercent val="0"/>
          <c:showBubbleSize val="0"/>
        </c:dLbls>
        <c:gapWidth val="150"/>
        <c:axId val="371407592"/>
        <c:axId val="3714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xmlns:c16r2="http://schemas.microsoft.com/office/drawing/2015/06/chart">
            <c:ext xmlns:c16="http://schemas.microsoft.com/office/drawing/2014/chart" uri="{C3380CC4-5D6E-409C-BE32-E72D297353CC}">
              <c16:uniqueId val="{00000001-3B71-4033-AC00-96C2C22CCD2C}"/>
            </c:ext>
          </c:extLst>
        </c:ser>
        <c:dLbls>
          <c:showLegendKey val="0"/>
          <c:showVal val="0"/>
          <c:showCatName val="0"/>
          <c:showSerName val="0"/>
          <c:showPercent val="0"/>
          <c:showBubbleSize val="0"/>
        </c:dLbls>
        <c:marker val="1"/>
        <c:smooth val="0"/>
        <c:axId val="371407592"/>
        <c:axId val="371407200"/>
      </c:lineChart>
      <c:dateAx>
        <c:axId val="371407592"/>
        <c:scaling>
          <c:orientation val="minMax"/>
        </c:scaling>
        <c:delete val="1"/>
        <c:axPos val="b"/>
        <c:numFmt formatCode="ge" sourceLinked="1"/>
        <c:majorTickMark val="none"/>
        <c:minorTickMark val="none"/>
        <c:tickLblPos val="none"/>
        <c:crossAx val="371407200"/>
        <c:crosses val="autoZero"/>
        <c:auto val="1"/>
        <c:lblOffset val="100"/>
        <c:baseTimeUnit val="years"/>
      </c:dateAx>
      <c:valAx>
        <c:axId val="3714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40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47.36</c:v>
                </c:pt>
                <c:pt idx="1">
                  <c:v>49.12</c:v>
                </c:pt>
                <c:pt idx="2">
                  <c:v>49.65</c:v>
                </c:pt>
                <c:pt idx="3">
                  <c:v>47.33</c:v>
                </c:pt>
                <c:pt idx="4">
                  <c:v>47.57</c:v>
                </c:pt>
              </c:numCache>
            </c:numRef>
          </c:val>
          <c:extLst xmlns:c16r2="http://schemas.microsoft.com/office/drawing/2015/06/chart">
            <c:ext xmlns:c16="http://schemas.microsoft.com/office/drawing/2014/chart" uri="{C3380CC4-5D6E-409C-BE32-E72D297353CC}">
              <c16:uniqueId val="{00000000-6119-4DBC-BA99-AF0257D2B6DC}"/>
            </c:ext>
          </c:extLst>
        </c:ser>
        <c:dLbls>
          <c:showLegendKey val="0"/>
          <c:showVal val="0"/>
          <c:showCatName val="0"/>
          <c:showSerName val="0"/>
          <c:showPercent val="0"/>
          <c:showBubbleSize val="0"/>
        </c:dLbls>
        <c:gapWidth val="150"/>
        <c:axId val="356532640"/>
        <c:axId val="37530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xmlns:c16r2="http://schemas.microsoft.com/office/drawing/2015/06/chart">
            <c:ext xmlns:c16="http://schemas.microsoft.com/office/drawing/2014/chart" uri="{C3380CC4-5D6E-409C-BE32-E72D297353CC}">
              <c16:uniqueId val="{00000001-6119-4DBC-BA99-AF0257D2B6DC}"/>
            </c:ext>
          </c:extLst>
        </c:ser>
        <c:dLbls>
          <c:showLegendKey val="0"/>
          <c:showVal val="0"/>
          <c:showCatName val="0"/>
          <c:showSerName val="0"/>
          <c:showPercent val="0"/>
          <c:showBubbleSize val="0"/>
        </c:dLbls>
        <c:marker val="1"/>
        <c:smooth val="0"/>
        <c:axId val="356532640"/>
        <c:axId val="375301128"/>
      </c:lineChart>
      <c:dateAx>
        <c:axId val="356532640"/>
        <c:scaling>
          <c:orientation val="minMax"/>
        </c:scaling>
        <c:delete val="1"/>
        <c:axPos val="b"/>
        <c:numFmt formatCode="ge" sourceLinked="1"/>
        <c:majorTickMark val="none"/>
        <c:minorTickMark val="none"/>
        <c:tickLblPos val="none"/>
        <c:crossAx val="375301128"/>
        <c:crosses val="autoZero"/>
        <c:auto val="1"/>
        <c:lblOffset val="100"/>
        <c:baseTimeUnit val="years"/>
      </c:dateAx>
      <c:valAx>
        <c:axId val="37530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5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86.19</c:v>
                </c:pt>
                <c:pt idx="1">
                  <c:v>83.03</c:v>
                </c:pt>
                <c:pt idx="2">
                  <c:v>80.53</c:v>
                </c:pt>
                <c:pt idx="3">
                  <c:v>84.87</c:v>
                </c:pt>
                <c:pt idx="4">
                  <c:v>81.28</c:v>
                </c:pt>
              </c:numCache>
            </c:numRef>
          </c:val>
          <c:extLst xmlns:c16r2="http://schemas.microsoft.com/office/drawing/2015/06/chart">
            <c:ext xmlns:c16="http://schemas.microsoft.com/office/drawing/2014/chart" uri="{C3380CC4-5D6E-409C-BE32-E72D297353CC}">
              <c16:uniqueId val="{00000000-404D-42EB-9721-DA0819FE1738}"/>
            </c:ext>
          </c:extLst>
        </c:ser>
        <c:dLbls>
          <c:showLegendKey val="0"/>
          <c:showVal val="0"/>
          <c:showCatName val="0"/>
          <c:showSerName val="0"/>
          <c:showPercent val="0"/>
          <c:showBubbleSize val="0"/>
        </c:dLbls>
        <c:gapWidth val="150"/>
        <c:axId val="375302304"/>
        <c:axId val="37530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xmlns:c16r2="http://schemas.microsoft.com/office/drawing/2015/06/chart">
            <c:ext xmlns:c16="http://schemas.microsoft.com/office/drawing/2014/chart" uri="{C3380CC4-5D6E-409C-BE32-E72D297353CC}">
              <c16:uniqueId val="{00000001-404D-42EB-9721-DA0819FE1738}"/>
            </c:ext>
          </c:extLst>
        </c:ser>
        <c:dLbls>
          <c:showLegendKey val="0"/>
          <c:showVal val="0"/>
          <c:showCatName val="0"/>
          <c:showSerName val="0"/>
          <c:showPercent val="0"/>
          <c:showBubbleSize val="0"/>
        </c:dLbls>
        <c:marker val="1"/>
        <c:smooth val="0"/>
        <c:axId val="375302304"/>
        <c:axId val="375302696"/>
      </c:lineChart>
      <c:dateAx>
        <c:axId val="375302304"/>
        <c:scaling>
          <c:orientation val="minMax"/>
        </c:scaling>
        <c:delete val="1"/>
        <c:axPos val="b"/>
        <c:numFmt formatCode="ge" sourceLinked="1"/>
        <c:majorTickMark val="none"/>
        <c:minorTickMark val="none"/>
        <c:tickLblPos val="none"/>
        <c:crossAx val="375302696"/>
        <c:crosses val="autoZero"/>
        <c:auto val="1"/>
        <c:lblOffset val="100"/>
        <c:baseTimeUnit val="years"/>
      </c:dateAx>
      <c:valAx>
        <c:axId val="37530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3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103.29</c:v>
                </c:pt>
                <c:pt idx="1">
                  <c:v>102.83</c:v>
                </c:pt>
                <c:pt idx="2">
                  <c:v>113.9</c:v>
                </c:pt>
                <c:pt idx="3">
                  <c:v>113.61</c:v>
                </c:pt>
                <c:pt idx="4">
                  <c:v>111.44</c:v>
                </c:pt>
              </c:numCache>
            </c:numRef>
          </c:val>
          <c:extLst xmlns:c16r2="http://schemas.microsoft.com/office/drawing/2015/06/chart">
            <c:ext xmlns:c16="http://schemas.microsoft.com/office/drawing/2014/chart" uri="{C3380CC4-5D6E-409C-BE32-E72D297353CC}">
              <c16:uniqueId val="{00000000-67E6-48EB-AAD8-7F92C75E5EA8}"/>
            </c:ext>
          </c:extLst>
        </c:ser>
        <c:dLbls>
          <c:showLegendKey val="0"/>
          <c:showVal val="0"/>
          <c:showCatName val="0"/>
          <c:showSerName val="0"/>
          <c:showPercent val="0"/>
          <c:showBubbleSize val="0"/>
        </c:dLbls>
        <c:gapWidth val="150"/>
        <c:axId val="247730560"/>
        <c:axId val="24773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xmlns:c16r2="http://schemas.microsoft.com/office/drawing/2015/06/chart">
            <c:ext xmlns:c16="http://schemas.microsoft.com/office/drawing/2014/chart" uri="{C3380CC4-5D6E-409C-BE32-E72D297353CC}">
              <c16:uniqueId val="{00000001-67E6-48EB-AAD8-7F92C75E5EA8}"/>
            </c:ext>
          </c:extLst>
        </c:ser>
        <c:dLbls>
          <c:showLegendKey val="0"/>
          <c:showVal val="0"/>
          <c:showCatName val="0"/>
          <c:showSerName val="0"/>
          <c:showPercent val="0"/>
          <c:showBubbleSize val="0"/>
        </c:dLbls>
        <c:marker val="1"/>
        <c:smooth val="0"/>
        <c:axId val="247730560"/>
        <c:axId val="247730168"/>
      </c:lineChart>
      <c:dateAx>
        <c:axId val="247730560"/>
        <c:scaling>
          <c:orientation val="minMax"/>
        </c:scaling>
        <c:delete val="1"/>
        <c:axPos val="b"/>
        <c:numFmt formatCode="ge" sourceLinked="1"/>
        <c:majorTickMark val="none"/>
        <c:minorTickMark val="none"/>
        <c:tickLblPos val="none"/>
        <c:crossAx val="247730168"/>
        <c:crosses val="autoZero"/>
        <c:auto val="1"/>
        <c:lblOffset val="100"/>
        <c:baseTimeUnit val="years"/>
      </c:dateAx>
      <c:valAx>
        <c:axId val="247730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7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47.22</c:v>
                </c:pt>
                <c:pt idx="1">
                  <c:v>49.24</c:v>
                </c:pt>
                <c:pt idx="2">
                  <c:v>51.27</c:v>
                </c:pt>
                <c:pt idx="3">
                  <c:v>53.02</c:v>
                </c:pt>
                <c:pt idx="4">
                  <c:v>54.69</c:v>
                </c:pt>
              </c:numCache>
            </c:numRef>
          </c:val>
          <c:extLst xmlns:c16r2="http://schemas.microsoft.com/office/drawing/2015/06/chart">
            <c:ext xmlns:c16="http://schemas.microsoft.com/office/drawing/2014/chart" uri="{C3380CC4-5D6E-409C-BE32-E72D297353CC}">
              <c16:uniqueId val="{00000000-D468-4FBC-82E4-9BA7D6B065AB}"/>
            </c:ext>
          </c:extLst>
        </c:ser>
        <c:dLbls>
          <c:showLegendKey val="0"/>
          <c:showVal val="0"/>
          <c:showCatName val="0"/>
          <c:showSerName val="0"/>
          <c:showPercent val="0"/>
          <c:showBubbleSize val="0"/>
        </c:dLbls>
        <c:gapWidth val="150"/>
        <c:axId val="247732912"/>
        <c:axId val="24773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xmlns:c16r2="http://schemas.microsoft.com/office/drawing/2015/06/chart">
            <c:ext xmlns:c16="http://schemas.microsoft.com/office/drawing/2014/chart" uri="{C3380CC4-5D6E-409C-BE32-E72D297353CC}">
              <c16:uniqueId val="{00000001-D468-4FBC-82E4-9BA7D6B065AB}"/>
            </c:ext>
          </c:extLst>
        </c:ser>
        <c:dLbls>
          <c:showLegendKey val="0"/>
          <c:showVal val="0"/>
          <c:showCatName val="0"/>
          <c:showSerName val="0"/>
          <c:showPercent val="0"/>
          <c:showBubbleSize val="0"/>
        </c:dLbls>
        <c:marker val="1"/>
        <c:smooth val="0"/>
        <c:axId val="247732912"/>
        <c:axId val="247732520"/>
      </c:lineChart>
      <c:dateAx>
        <c:axId val="247732912"/>
        <c:scaling>
          <c:orientation val="minMax"/>
        </c:scaling>
        <c:delete val="1"/>
        <c:axPos val="b"/>
        <c:numFmt formatCode="ge" sourceLinked="1"/>
        <c:majorTickMark val="none"/>
        <c:minorTickMark val="none"/>
        <c:tickLblPos val="none"/>
        <c:crossAx val="247732520"/>
        <c:crosses val="autoZero"/>
        <c:auto val="1"/>
        <c:lblOffset val="100"/>
        <c:baseTimeUnit val="years"/>
      </c:dateAx>
      <c:valAx>
        <c:axId val="24773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73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15.66</c:v>
                </c:pt>
                <c:pt idx="1">
                  <c:v>17.61</c:v>
                </c:pt>
                <c:pt idx="2">
                  <c:v>18.12</c:v>
                </c:pt>
                <c:pt idx="3">
                  <c:v>30.95</c:v>
                </c:pt>
                <c:pt idx="4">
                  <c:v>30.94</c:v>
                </c:pt>
              </c:numCache>
            </c:numRef>
          </c:val>
          <c:extLst xmlns:c16r2="http://schemas.microsoft.com/office/drawing/2015/06/chart">
            <c:ext xmlns:c16="http://schemas.microsoft.com/office/drawing/2014/chart" uri="{C3380CC4-5D6E-409C-BE32-E72D297353CC}">
              <c16:uniqueId val="{00000000-5B28-4260-9B7E-E4781B158B8C}"/>
            </c:ext>
          </c:extLst>
        </c:ser>
        <c:dLbls>
          <c:showLegendKey val="0"/>
          <c:showVal val="0"/>
          <c:showCatName val="0"/>
          <c:showSerName val="0"/>
          <c:showPercent val="0"/>
          <c:showBubbleSize val="0"/>
        </c:dLbls>
        <c:gapWidth val="150"/>
        <c:axId val="247732128"/>
        <c:axId val="36151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xmlns:c16r2="http://schemas.microsoft.com/office/drawing/2015/06/chart">
            <c:ext xmlns:c16="http://schemas.microsoft.com/office/drawing/2014/chart" uri="{C3380CC4-5D6E-409C-BE32-E72D297353CC}">
              <c16:uniqueId val="{00000001-5B28-4260-9B7E-E4781B158B8C}"/>
            </c:ext>
          </c:extLst>
        </c:ser>
        <c:dLbls>
          <c:showLegendKey val="0"/>
          <c:showVal val="0"/>
          <c:showCatName val="0"/>
          <c:showSerName val="0"/>
          <c:showPercent val="0"/>
          <c:showBubbleSize val="0"/>
        </c:dLbls>
        <c:marker val="1"/>
        <c:smooth val="0"/>
        <c:axId val="247732128"/>
        <c:axId val="361511160"/>
      </c:lineChart>
      <c:dateAx>
        <c:axId val="247732128"/>
        <c:scaling>
          <c:orientation val="minMax"/>
        </c:scaling>
        <c:delete val="1"/>
        <c:axPos val="b"/>
        <c:numFmt formatCode="ge" sourceLinked="1"/>
        <c:majorTickMark val="none"/>
        <c:minorTickMark val="none"/>
        <c:tickLblPos val="none"/>
        <c:crossAx val="361511160"/>
        <c:crosses val="autoZero"/>
        <c:auto val="1"/>
        <c:lblOffset val="100"/>
        <c:baseTimeUnit val="years"/>
      </c:dateAx>
      <c:valAx>
        <c:axId val="36151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73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A2-4114-99C2-130F475A7C32}"/>
            </c:ext>
          </c:extLst>
        </c:ser>
        <c:dLbls>
          <c:showLegendKey val="0"/>
          <c:showVal val="0"/>
          <c:showCatName val="0"/>
          <c:showSerName val="0"/>
          <c:showPercent val="0"/>
          <c:showBubbleSize val="0"/>
        </c:dLbls>
        <c:gapWidth val="150"/>
        <c:axId val="361509984"/>
        <c:axId val="36150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xmlns:c16r2="http://schemas.microsoft.com/office/drawing/2015/06/chart">
            <c:ext xmlns:c16="http://schemas.microsoft.com/office/drawing/2014/chart" uri="{C3380CC4-5D6E-409C-BE32-E72D297353CC}">
              <c16:uniqueId val="{00000001-20A2-4114-99C2-130F475A7C32}"/>
            </c:ext>
          </c:extLst>
        </c:ser>
        <c:dLbls>
          <c:showLegendKey val="0"/>
          <c:showVal val="0"/>
          <c:showCatName val="0"/>
          <c:showSerName val="0"/>
          <c:showPercent val="0"/>
          <c:showBubbleSize val="0"/>
        </c:dLbls>
        <c:marker val="1"/>
        <c:smooth val="0"/>
        <c:axId val="361509984"/>
        <c:axId val="361509592"/>
      </c:lineChart>
      <c:dateAx>
        <c:axId val="361509984"/>
        <c:scaling>
          <c:orientation val="minMax"/>
        </c:scaling>
        <c:delete val="1"/>
        <c:axPos val="b"/>
        <c:numFmt formatCode="ge" sourceLinked="1"/>
        <c:majorTickMark val="none"/>
        <c:minorTickMark val="none"/>
        <c:tickLblPos val="none"/>
        <c:crossAx val="361509592"/>
        <c:crosses val="autoZero"/>
        <c:auto val="1"/>
        <c:lblOffset val="100"/>
        <c:baseTimeUnit val="years"/>
      </c:dateAx>
      <c:valAx>
        <c:axId val="361509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5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1765.54</c:v>
                </c:pt>
                <c:pt idx="1">
                  <c:v>3623.17</c:v>
                </c:pt>
                <c:pt idx="2">
                  <c:v>1107.47</c:v>
                </c:pt>
                <c:pt idx="3">
                  <c:v>1046.27</c:v>
                </c:pt>
                <c:pt idx="4">
                  <c:v>968.99</c:v>
                </c:pt>
              </c:numCache>
            </c:numRef>
          </c:val>
          <c:extLst xmlns:c16r2="http://schemas.microsoft.com/office/drawing/2015/06/chart">
            <c:ext xmlns:c16="http://schemas.microsoft.com/office/drawing/2014/chart" uri="{C3380CC4-5D6E-409C-BE32-E72D297353CC}">
              <c16:uniqueId val="{00000000-E598-4ACF-83A2-247B8C2CEB76}"/>
            </c:ext>
          </c:extLst>
        </c:ser>
        <c:dLbls>
          <c:showLegendKey val="0"/>
          <c:showVal val="0"/>
          <c:showCatName val="0"/>
          <c:showSerName val="0"/>
          <c:showPercent val="0"/>
          <c:showBubbleSize val="0"/>
        </c:dLbls>
        <c:gapWidth val="150"/>
        <c:axId val="244217536"/>
        <c:axId val="24421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xmlns:c16r2="http://schemas.microsoft.com/office/drawing/2015/06/chart">
            <c:ext xmlns:c16="http://schemas.microsoft.com/office/drawing/2014/chart" uri="{C3380CC4-5D6E-409C-BE32-E72D297353CC}">
              <c16:uniqueId val="{00000001-E598-4ACF-83A2-247B8C2CEB76}"/>
            </c:ext>
          </c:extLst>
        </c:ser>
        <c:dLbls>
          <c:showLegendKey val="0"/>
          <c:showVal val="0"/>
          <c:showCatName val="0"/>
          <c:showSerName val="0"/>
          <c:showPercent val="0"/>
          <c:showBubbleSize val="0"/>
        </c:dLbls>
        <c:marker val="1"/>
        <c:smooth val="0"/>
        <c:axId val="244217536"/>
        <c:axId val="244215576"/>
      </c:lineChart>
      <c:dateAx>
        <c:axId val="244217536"/>
        <c:scaling>
          <c:orientation val="minMax"/>
        </c:scaling>
        <c:delete val="1"/>
        <c:axPos val="b"/>
        <c:numFmt formatCode="ge" sourceLinked="1"/>
        <c:majorTickMark val="none"/>
        <c:minorTickMark val="none"/>
        <c:tickLblPos val="none"/>
        <c:crossAx val="244215576"/>
        <c:crosses val="autoZero"/>
        <c:auto val="1"/>
        <c:lblOffset val="100"/>
        <c:baseTimeUnit val="years"/>
      </c:dateAx>
      <c:valAx>
        <c:axId val="244215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2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302.25</c:v>
                </c:pt>
                <c:pt idx="1">
                  <c:v>279.87</c:v>
                </c:pt>
                <c:pt idx="2">
                  <c:v>255.33</c:v>
                </c:pt>
                <c:pt idx="3">
                  <c:v>232.82</c:v>
                </c:pt>
                <c:pt idx="4">
                  <c:v>218.97</c:v>
                </c:pt>
              </c:numCache>
            </c:numRef>
          </c:val>
          <c:extLst xmlns:c16r2="http://schemas.microsoft.com/office/drawing/2015/06/chart">
            <c:ext xmlns:c16="http://schemas.microsoft.com/office/drawing/2014/chart" uri="{C3380CC4-5D6E-409C-BE32-E72D297353CC}">
              <c16:uniqueId val="{00000000-A4A9-443B-B2A8-EB260BACC740}"/>
            </c:ext>
          </c:extLst>
        </c:ser>
        <c:dLbls>
          <c:showLegendKey val="0"/>
          <c:showVal val="0"/>
          <c:showCatName val="0"/>
          <c:showSerName val="0"/>
          <c:showPercent val="0"/>
          <c:showBubbleSize val="0"/>
        </c:dLbls>
        <c:gapWidth val="150"/>
        <c:axId val="371404848"/>
        <c:axId val="16912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xmlns:c16r2="http://schemas.microsoft.com/office/drawing/2015/06/chart">
            <c:ext xmlns:c16="http://schemas.microsoft.com/office/drawing/2014/chart" uri="{C3380CC4-5D6E-409C-BE32-E72D297353CC}">
              <c16:uniqueId val="{00000001-A4A9-443B-B2A8-EB260BACC740}"/>
            </c:ext>
          </c:extLst>
        </c:ser>
        <c:dLbls>
          <c:showLegendKey val="0"/>
          <c:showVal val="0"/>
          <c:showCatName val="0"/>
          <c:showSerName val="0"/>
          <c:showPercent val="0"/>
          <c:showBubbleSize val="0"/>
        </c:dLbls>
        <c:marker val="1"/>
        <c:smooth val="0"/>
        <c:axId val="371404848"/>
        <c:axId val="169120400"/>
      </c:lineChart>
      <c:dateAx>
        <c:axId val="371404848"/>
        <c:scaling>
          <c:orientation val="minMax"/>
        </c:scaling>
        <c:delete val="1"/>
        <c:axPos val="b"/>
        <c:numFmt formatCode="ge" sourceLinked="1"/>
        <c:majorTickMark val="none"/>
        <c:minorTickMark val="none"/>
        <c:tickLblPos val="none"/>
        <c:crossAx val="169120400"/>
        <c:crosses val="autoZero"/>
        <c:auto val="1"/>
        <c:lblOffset val="100"/>
        <c:baseTimeUnit val="years"/>
      </c:dateAx>
      <c:valAx>
        <c:axId val="169120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140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92.99</c:v>
                </c:pt>
                <c:pt idx="1">
                  <c:v>92.85</c:v>
                </c:pt>
                <c:pt idx="2">
                  <c:v>105.64</c:v>
                </c:pt>
                <c:pt idx="3">
                  <c:v>106.21</c:v>
                </c:pt>
                <c:pt idx="4">
                  <c:v>102.83</c:v>
                </c:pt>
              </c:numCache>
            </c:numRef>
          </c:val>
          <c:extLst xmlns:c16r2="http://schemas.microsoft.com/office/drawing/2015/06/chart">
            <c:ext xmlns:c16="http://schemas.microsoft.com/office/drawing/2014/chart" uri="{C3380CC4-5D6E-409C-BE32-E72D297353CC}">
              <c16:uniqueId val="{00000000-1776-48EC-8587-D8426D42F011}"/>
            </c:ext>
          </c:extLst>
        </c:ser>
        <c:dLbls>
          <c:showLegendKey val="0"/>
          <c:showVal val="0"/>
          <c:showCatName val="0"/>
          <c:showSerName val="0"/>
          <c:showPercent val="0"/>
          <c:showBubbleSize val="0"/>
        </c:dLbls>
        <c:gapWidth val="150"/>
        <c:axId val="356529504"/>
        <c:axId val="35652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xmlns:c16r2="http://schemas.microsoft.com/office/drawing/2015/06/chart">
            <c:ext xmlns:c16="http://schemas.microsoft.com/office/drawing/2014/chart" uri="{C3380CC4-5D6E-409C-BE32-E72D297353CC}">
              <c16:uniqueId val="{00000001-1776-48EC-8587-D8426D42F011}"/>
            </c:ext>
          </c:extLst>
        </c:ser>
        <c:dLbls>
          <c:showLegendKey val="0"/>
          <c:showVal val="0"/>
          <c:showCatName val="0"/>
          <c:showSerName val="0"/>
          <c:showPercent val="0"/>
          <c:showBubbleSize val="0"/>
        </c:dLbls>
        <c:marker val="1"/>
        <c:smooth val="0"/>
        <c:axId val="356529504"/>
        <c:axId val="356529896"/>
      </c:lineChart>
      <c:dateAx>
        <c:axId val="356529504"/>
        <c:scaling>
          <c:orientation val="minMax"/>
        </c:scaling>
        <c:delete val="1"/>
        <c:axPos val="b"/>
        <c:numFmt formatCode="ge" sourceLinked="1"/>
        <c:majorTickMark val="none"/>
        <c:minorTickMark val="none"/>
        <c:tickLblPos val="none"/>
        <c:crossAx val="356529896"/>
        <c:crosses val="autoZero"/>
        <c:auto val="1"/>
        <c:lblOffset val="100"/>
        <c:baseTimeUnit val="years"/>
      </c:dateAx>
      <c:valAx>
        <c:axId val="35652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5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56.72</c:v>
                </c:pt>
                <c:pt idx="1">
                  <c:v>56.97</c:v>
                </c:pt>
                <c:pt idx="2">
                  <c:v>51.53</c:v>
                </c:pt>
                <c:pt idx="3">
                  <c:v>50.84</c:v>
                </c:pt>
                <c:pt idx="4">
                  <c:v>52.5</c:v>
                </c:pt>
              </c:numCache>
            </c:numRef>
          </c:val>
          <c:extLst xmlns:c16r2="http://schemas.microsoft.com/office/drawing/2015/06/chart">
            <c:ext xmlns:c16="http://schemas.microsoft.com/office/drawing/2014/chart" uri="{C3380CC4-5D6E-409C-BE32-E72D297353CC}">
              <c16:uniqueId val="{00000000-49A0-48BE-A966-4795F1FF8E1E}"/>
            </c:ext>
          </c:extLst>
        </c:ser>
        <c:dLbls>
          <c:showLegendKey val="0"/>
          <c:showVal val="0"/>
          <c:showCatName val="0"/>
          <c:showSerName val="0"/>
          <c:showPercent val="0"/>
          <c:showBubbleSize val="0"/>
        </c:dLbls>
        <c:gapWidth val="150"/>
        <c:axId val="356531072"/>
        <c:axId val="35653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xmlns:c16r2="http://schemas.microsoft.com/office/drawing/2015/06/chart">
            <c:ext xmlns:c16="http://schemas.microsoft.com/office/drawing/2014/chart" uri="{C3380CC4-5D6E-409C-BE32-E72D297353CC}">
              <c16:uniqueId val="{00000001-49A0-48BE-A966-4795F1FF8E1E}"/>
            </c:ext>
          </c:extLst>
        </c:ser>
        <c:dLbls>
          <c:showLegendKey val="0"/>
          <c:showVal val="0"/>
          <c:showCatName val="0"/>
          <c:showSerName val="0"/>
          <c:showPercent val="0"/>
          <c:showBubbleSize val="0"/>
        </c:dLbls>
        <c:marker val="1"/>
        <c:smooth val="0"/>
        <c:axId val="356531072"/>
        <c:axId val="356531464"/>
      </c:lineChart>
      <c:dateAx>
        <c:axId val="356531072"/>
        <c:scaling>
          <c:orientation val="minMax"/>
        </c:scaling>
        <c:delete val="1"/>
        <c:axPos val="b"/>
        <c:numFmt formatCode="ge" sourceLinked="1"/>
        <c:majorTickMark val="none"/>
        <c:minorTickMark val="none"/>
        <c:tickLblPos val="none"/>
        <c:crossAx val="356531464"/>
        <c:crosses val="autoZero"/>
        <c:auto val="1"/>
        <c:lblOffset val="100"/>
        <c:baseTimeUnit val="years"/>
      </c:dateAx>
      <c:valAx>
        <c:axId val="35653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5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9" zoomScale="75" zoomScaleNormal="75"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和歌山県　白浜町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22018</v>
      </c>
      <c r="AM8" s="71"/>
      <c r="AN8" s="71"/>
      <c r="AO8" s="71"/>
      <c r="AP8" s="71"/>
      <c r="AQ8" s="71"/>
      <c r="AR8" s="71"/>
      <c r="AS8" s="71"/>
      <c r="AT8" s="67">
        <f>データ!$S$6</f>
        <v>200.98</v>
      </c>
      <c r="AU8" s="68"/>
      <c r="AV8" s="68"/>
      <c r="AW8" s="68"/>
      <c r="AX8" s="68"/>
      <c r="AY8" s="68"/>
      <c r="AZ8" s="68"/>
      <c r="BA8" s="68"/>
      <c r="BB8" s="70">
        <f>データ!$T$6</f>
        <v>109.55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79.599999999999994</v>
      </c>
      <c r="J10" s="68"/>
      <c r="K10" s="68"/>
      <c r="L10" s="68"/>
      <c r="M10" s="68"/>
      <c r="N10" s="68"/>
      <c r="O10" s="69"/>
      <c r="P10" s="70">
        <f>データ!$P$6</f>
        <v>94.47</v>
      </c>
      <c r="Q10" s="70"/>
      <c r="R10" s="70"/>
      <c r="S10" s="70"/>
      <c r="T10" s="70"/>
      <c r="U10" s="70"/>
      <c r="V10" s="70"/>
      <c r="W10" s="71">
        <f>データ!$Q$6</f>
        <v>1070</v>
      </c>
      <c r="X10" s="71"/>
      <c r="Y10" s="71"/>
      <c r="Z10" s="71"/>
      <c r="AA10" s="71"/>
      <c r="AB10" s="71"/>
      <c r="AC10" s="71"/>
      <c r="AD10" s="2"/>
      <c r="AE10" s="2"/>
      <c r="AF10" s="2"/>
      <c r="AG10" s="2"/>
      <c r="AH10" s="5"/>
      <c r="AI10" s="5"/>
      <c r="AJ10" s="5"/>
      <c r="AK10" s="5"/>
      <c r="AL10" s="71">
        <f>データ!$U$6</f>
        <v>20730</v>
      </c>
      <c r="AM10" s="71"/>
      <c r="AN10" s="71"/>
      <c r="AO10" s="71"/>
      <c r="AP10" s="71"/>
      <c r="AQ10" s="71"/>
      <c r="AR10" s="71"/>
      <c r="AS10" s="71"/>
      <c r="AT10" s="67">
        <f>データ!$V$6</f>
        <v>41.95</v>
      </c>
      <c r="AU10" s="68"/>
      <c r="AV10" s="68"/>
      <c r="AW10" s="68"/>
      <c r="AX10" s="68"/>
      <c r="AY10" s="68"/>
      <c r="AZ10" s="68"/>
      <c r="BA10" s="68"/>
      <c r="BB10" s="70">
        <f>データ!$W$6</f>
        <v>494.16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304018</v>
      </c>
      <c r="D6" s="34">
        <f t="shared" si="3"/>
        <v>46</v>
      </c>
      <c r="E6" s="34">
        <f t="shared" si="3"/>
        <v>1</v>
      </c>
      <c r="F6" s="34">
        <f t="shared" si="3"/>
        <v>0</v>
      </c>
      <c r="G6" s="34">
        <f t="shared" si="3"/>
        <v>1</v>
      </c>
      <c r="H6" s="34" t="str">
        <f t="shared" si="3"/>
        <v>和歌山県　白浜町</v>
      </c>
      <c r="I6" s="34" t="str">
        <f t="shared" si="3"/>
        <v>法適用</v>
      </c>
      <c r="J6" s="34" t="str">
        <f t="shared" si="3"/>
        <v>水道事業</v>
      </c>
      <c r="K6" s="34" t="str">
        <f t="shared" si="3"/>
        <v>末端給水事業</v>
      </c>
      <c r="L6" s="34" t="str">
        <f t="shared" si="3"/>
        <v>A6</v>
      </c>
      <c r="M6" s="34">
        <f t="shared" si="3"/>
        <v>0</v>
      </c>
      <c r="N6" s="35" t="str">
        <f t="shared" si="3"/>
        <v>-</v>
      </c>
      <c r="O6" s="35">
        <f t="shared" si="3"/>
        <v>79.599999999999994</v>
      </c>
      <c r="P6" s="35">
        <f t="shared" si="3"/>
        <v>94.47</v>
      </c>
      <c r="Q6" s="35">
        <f t="shared" si="3"/>
        <v>1070</v>
      </c>
      <c r="R6" s="35">
        <f t="shared" si="3"/>
        <v>22018</v>
      </c>
      <c r="S6" s="35">
        <f t="shared" si="3"/>
        <v>200.98</v>
      </c>
      <c r="T6" s="35">
        <f t="shared" si="3"/>
        <v>109.55</v>
      </c>
      <c r="U6" s="35">
        <f t="shared" si="3"/>
        <v>20730</v>
      </c>
      <c r="V6" s="35">
        <f t="shared" si="3"/>
        <v>41.95</v>
      </c>
      <c r="W6" s="35">
        <f t="shared" si="3"/>
        <v>494.16</v>
      </c>
      <c r="X6" s="36">
        <f>IF(X7="",NA(),X7)</f>
        <v>103.29</v>
      </c>
      <c r="Y6" s="36">
        <f t="shared" ref="Y6:AG6" si="4">IF(Y7="",NA(),Y7)</f>
        <v>102.83</v>
      </c>
      <c r="Z6" s="36">
        <f t="shared" si="4"/>
        <v>113.9</v>
      </c>
      <c r="AA6" s="36">
        <f t="shared" si="4"/>
        <v>113.61</v>
      </c>
      <c r="AB6" s="36">
        <f t="shared" si="4"/>
        <v>111.44</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1765.54</v>
      </c>
      <c r="AU6" s="36">
        <f t="shared" ref="AU6:BC6" si="6">IF(AU7="",NA(),AU7)</f>
        <v>3623.17</v>
      </c>
      <c r="AV6" s="36">
        <f t="shared" si="6"/>
        <v>1107.47</v>
      </c>
      <c r="AW6" s="36">
        <f t="shared" si="6"/>
        <v>1046.27</v>
      </c>
      <c r="AX6" s="36">
        <f t="shared" si="6"/>
        <v>968.99</v>
      </c>
      <c r="AY6" s="36">
        <f t="shared" si="6"/>
        <v>915.5</v>
      </c>
      <c r="AZ6" s="36">
        <f t="shared" si="6"/>
        <v>963.24</v>
      </c>
      <c r="BA6" s="36">
        <f t="shared" si="6"/>
        <v>381.53</v>
      </c>
      <c r="BB6" s="36">
        <f t="shared" si="6"/>
        <v>391.54</v>
      </c>
      <c r="BC6" s="36">
        <f t="shared" si="6"/>
        <v>384.34</v>
      </c>
      <c r="BD6" s="35" t="str">
        <f>IF(BD7="","",IF(BD7="-","【-】","【"&amp;SUBSTITUTE(TEXT(BD7,"#,##0.00"),"-","△")&amp;"】"))</f>
        <v>【262.87】</v>
      </c>
      <c r="BE6" s="36">
        <f>IF(BE7="",NA(),BE7)</f>
        <v>302.25</v>
      </c>
      <c r="BF6" s="36">
        <f t="shared" ref="BF6:BN6" si="7">IF(BF7="",NA(),BF7)</f>
        <v>279.87</v>
      </c>
      <c r="BG6" s="36">
        <f t="shared" si="7"/>
        <v>255.33</v>
      </c>
      <c r="BH6" s="36">
        <f t="shared" si="7"/>
        <v>232.82</v>
      </c>
      <c r="BI6" s="36">
        <f t="shared" si="7"/>
        <v>218.97</v>
      </c>
      <c r="BJ6" s="36">
        <f t="shared" si="7"/>
        <v>404.78</v>
      </c>
      <c r="BK6" s="36">
        <f t="shared" si="7"/>
        <v>400.38</v>
      </c>
      <c r="BL6" s="36">
        <f t="shared" si="7"/>
        <v>393.27</v>
      </c>
      <c r="BM6" s="36">
        <f t="shared" si="7"/>
        <v>386.97</v>
      </c>
      <c r="BN6" s="36">
        <f t="shared" si="7"/>
        <v>380.58</v>
      </c>
      <c r="BO6" s="35" t="str">
        <f>IF(BO7="","",IF(BO7="-","【-】","【"&amp;SUBSTITUTE(TEXT(BO7,"#,##0.00"),"-","△")&amp;"】"))</f>
        <v>【270.87】</v>
      </c>
      <c r="BP6" s="36">
        <f>IF(BP7="",NA(),BP7)</f>
        <v>92.99</v>
      </c>
      <c r="BQ6" s="36">
        <f t="shared" ref="BQ6:BY6" si="8">IF(BQ7="",NA(),BQ7)</f>
        <v>92.85</v>
      </c>
      <c r="BR6" s="36">
        <f t="shared" si="8"/>
        <v>105.64</v>
      </c>
      <c r="BS6" s="36">
        <f t="shared" si="8"/>
        <v>106.21</v>
      </c>
      <c r="BT6" s="36">
        <f t="shared" si="8"/>
        <v>102.83</v>
      </c>
      <c r="BU6" s="36">
        <f t="shared" si="8"/>
        <v>98.07</v>
      </c>
      <c r="BV6" s="36">
        <f t="shared" si="8"/>
        <v>96.56</v>
      </c>
      <c r="BW6" s="36">
        <f t="shared" si="8"/>
        <v>100.47</v>
      </c>
      <c r="BX6" s="36">
        <f t="shared" si="8"/>
        <v>101.72</v>
      </c>
      <c r="BY6" s="36">
        <f t="shared" si="8"/>
        <v>102.38</v>
      </c>
      <c r="BZ6" s="35" t="str">
        <f>IF(BZ7="","",IF(BZ7="-","【-】","【"&amp;SUBSTITUTE(TEXT(BZ7,"#,##0.00"),"-","△")&amp;"】"))</f>
        <v>【105.59】</v>
      </c>
      <c r="CA6" s="36">
        <f>IF(CA7="",NA(),CA7)</f>
        <v>56.72</v>
      </c>
      <c r="CB6" s="36">
        <f t="shared" ref="CB6:CJ6" si="9">IF(CB7="",NA(),CB7)</f>
        <v>56.97</v>
      </c>
      <c r="CC6" s="36">
        <f t="shared" si="9"/>
        <v>51.53</v>
      </c>
      <c r="CD6" s="36">
        <f t="shared" si="9"/>
        <v>50.84</v>
      </c>
      <c r="CE6" s="36">
        <f t="shared" si="9"/>
        <v>52.5</v>
      </c>
      <c r="CF6" s="36">
        <f t="shared" si="9"/>
        <v>172.26</v>
      </c>
      <c r="CG6" s="36">
        <f t="shared" si="9"/>
        <v>177.14</v>
      </c>
      <c r="CH6" s="36">
        <f t="shared" si="9"/>
        <v>169.82</v>
      </c>
      <c r="CI6" s="36">
        <f t="shared" si="9"/>
        <v>168.2</v>
      </c>
      <c r="CJ6" s="36">
        <f t="shared" si="9"/>
        <v>168.67</v>
      </c>
      <c r="CK6" s="35" t="str">
        <f>IF(CK7="","",IF(CK7="-","【-】","【"&amp;SUBSTITUTE(TEXT(CK7,"#,##0.00"),"-","△")&amp;"】"))</f>
        <v>【163.27】</v>
      </c>
      <c r="CL6" s="36">
        <f>IF(CL7="",NA(),CL7)</f>
        <v>47.36</v>
      </c>
      <c r="CM6" s="36">
        <f t="shared" ref="CM6:CU6" si="10">IF(CM7="",NA(),CM7)</f>
        <v>49.12</v>
      </c>
      <c r="CN6" s="36">
        <f t="shared" si="10"/>
        <v>49.65</v>
      </c>
      <c r="CO6" s="36">
        <f t="shared" si="10"/>
        <v>47.33</v>
      </c>
      <c r="CP6" s="36">
        <f t="shared" si="10"/>
        <v>47.57</v>
      </c>
      <c r="CQ6" s="36">
        <f t="shared" si="10"/>
        <v>55.68</v>
      </c>
      <c r="CR6" s="36">
        <f t="shared" si="10"/>
        <v>55.64</v>
      </c>
      <c r="CS6" s="36">
        <f t="shared" si="10"/>
        <v>55.13</v>
      </c>
      <c r="CT6" s="36">
        <f t="shared" si="10"/>
        <v>54.77</v>
      </c>
      <c r="CU6" s="36">
        <f t="shared" si="10"/>
        <v>54.92</v>
      </c>
      <c r="CV6" s="35" t="str">
        <f>IF(CV7="","",IF(CV7="-","【-】","【"&amp;SUBSTITUTE(TEXT(CV7,"#,##0.00"),"-","△")&amp;"】"))</f>
        <v>【59.94】</v>
      </c>
      <c r="CW6" s="36">
        <f>IF(CW7="",NA(),CW7)</f>
        <v>86.19</v>
      </c>
      <c r="CX6" s="36">
        <f t="shared" ref="CX6:DF6" si="11">IF(CX7="",NA(),CX7)</f>
        <v>83.03</v>
      </c>
      <c r="CY6" s="36">
        <f t="shared" si="11"/>
        <v>80.53</v>
      </c>
      <c r="CZ6" s="36">
        <f t="shared" si="11"/>
        <v>84.87</v>
      </c>
      <c r="DA6" s="36">
        <f t="shared" si="11"/>
        <v>81.28</v>
      </c>
      <c r="DB6" s="36">
        <f t="shared" si="11"/>
        <v>83.18</v>
      </c>
      <c r="DC6" s="36">
        <f t="shared" si="11"/>
        <v>83.09</v>
      </c>
      <c r="DD6" s="36">
        <f t="shared" si="11"/>
        <v>83</v>
      </c>
      <c r="DE6" s="36">
        <f t="shared" si="11"/>
        <v>82.89</v>
      </c>
      <c r="DF6" s="36">
        <f t="shared" si="11"/>
        <v>82.66</v>
      </c>
      <c r="DG6" s="35" t="str">
        <f>IF(DG7="","",IF(DG7="-","【-】","【"&amp;SUBSTITUTE(TEXT(DG7,"#,##0.00"),"-","△")&amp;"】"))</f>
        <v>【90.22】</v>
      </c>
      <c r="DH6" s="36">
        <f>IF(DH7="",NA(),DH7)</f>
        <v>47.22</v>
      </c>
      <c r="DI6" s="36">
        <f t="shared" ref="DI6:DQ6" si="12">IF(DI7="",NA(),DI7)</f>
        <v>49.24</v>
      </c>
      <c r="DJ6" s="36">
        <f t="shared" si="12"/>
        <v>51.27</v>
      </c>
      <c r="DK6" s="36">
        <f t="shared" si="12"/>
        <v>53.02</v>
      </c>
      <c r="DL6" s="36">
        <f t="shared" si="12"/>
        <v>54.69</v>
      </c>
      <c r="DM6" s="36">
        <f t="shared" si="12"/>
        <v>38.07</v>
      </c>
      <c r="DN6" s="36">
        <f t="shared" si="12"/>
        <v>39.06</v>
      </c>
      <c r="DO6" s="36">
        <f t="shared" si="12"/>
        <v>46.66</v>
      </c>
      <c r="DP6" s="36">
        <f t="shared" si="12"/>
        <v>47.46</v>
      </c>
      <c r="DQ6" s="36">
        <f t="shared" si="12"/>
        <v>48.49</v>
      </c>
      <c r="DR6" s="35" t="str">
        <f>IF(DR7="","",IF(DR7="-","【-】","【"&amp;SUBSTITUTE(TEXT(DR7,"#,##0.00"),"-","△")&amp;"】"))</f>
        <v>【47.91】</v>
      </c>
      <c r="DS6" s="36">
        <f>IF(DS7="",NA(),DS7)</f>
        <v>15.66</v>
      </c>
      <c r="DT6" s="36">
        <f t="shared" ref="DT6:EB6" si="13">IF(DT7="",NA(),DT7)</f>
        <v>17.61</v>
      </c>
      <c r="DU6" s="36">
        <f t="shared" si="13"/>
        <v>18.12</v>
      </c>
      <c r="DV6" s="36">
        <f t="shared" si="13"/>
        <v>30.95</v>
      </c>
      <c r="DW6" s="36">
        <f t="shared" si="13"/>
        <v>30.94</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0.55000000000000004</v>
      </c>
      <c r="EE6" s="36">
        <f t="shared" ref="EE6:EM6" si="14">IF(EE7="",NA(),EE7)</f>
        <v>1.1000000000000001</v>
      </c>
      <c r="EF6" s="36">
        <f t="shared" si="14"/>
        <v>0.2</v>
      </c>
      <c r="EG6" s="36">
        <f t="shared" si="14"/>
        <v>0.53</v>
      </c>
      <c r="EH6" s="36">
        <f t="shared" si="14"/>
        <v>0.28000000000000003</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304018</v>
      </c>
      <c r="D7" s="38">
        <v>46</v>
      </c>
      <c r="E7" s="38">
        <v>1</v>
      </c>
      <c r="F7" s="38">
        <v>0</v>
      </c>
      <c r="G7" s="38">
        <v>1</v>
      </c>
      <c r="H7" s="38" t="s">
        <v>105</v>
      </c>
      <c r="I7" s="38" t="s">
        <v>106</v>
      </c>
      <c r="J7" s="38" t="s">
        <v>107</v>
      </c>
      <c r="K7" s="38" t="s">
        <v>108</v>
      </c>
      <c r="L7" s="38" t="s">
        <v>109</v>
      </c>
      <c r="M7" s="38"/>
      <c r="N7" s="39" t="s">
        <v>110</v>
      </c>
      <c r="O7" s="39">
        <v>79.599999999999994</v>
      </c>
      <c r="P7" s="39">
        <v>94.47</v>
      </c>
      <c r="Q7" s="39">
        <v>1070</v>
      </c>
      <c r="R7" s="39">
        <v>22018</v>
      </c>
      <c r="S7" s="39">
        <v>200.98</v>
      </c>
      <c r="T7" s="39">
        <v>109.55</v>
      </c>
      <c r="U7" s="39">
        <v>20730</v>
      </c>
      <c r="V7" s="39">
        <v>41.95</v>
      </c>
      <c r="W7" s="39">
        <v>494.16</v>
      </c>
      <c r="X7" s="39">
        <v>103.29</v>
      </c>
      <c r="Y7" s="39">
        <v>102.83</v>
      </c>
      <c r="Z7" s="39">
        <v>113.9</v>
      </c>
      <c r="AA7" s="39">
        <v>113.61</v>
      </c>
      <c r="AB7" s="39">
        <v>111.44</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1765.54</v>
      </c>
      <c r="AU7" s="39">
        <v>3623.17</v>
      </c>
      <c r="AV7" s="39">
        <v>1107.47</v>
      </c>
      <c r="AW7" s="39">
        <v>1046.27</v>
      </c>
      <c r="AX7" s="39">
        <v>968.99</v>
      </c>
      <c r="AY7" s="39">
        <v>915.5</v>
      </c>
      <c r="AZ7" s="39">
        <v>963.24</v>
      </c>
      <c r="BA7" s="39">
        <v>381.53</v>
      </c>
      <c r="BB7" s="39">
        <v>391.54</v>
      </c>
      <c r="BC7" s="39">
        <v>384.34</v>
      </c>
      <c r="BD7" s="39">
        <v>262.87</v>
      </c>
      <c r="BE7" s="39">
        <v>302.25</v>
      </c>
      <c r="BF7" s="39">
        <v>279.87</v>
      </c>
      <c r="BG7" s="39">
        <v>255.33</v>
      </c>
      <c r="BH7" s="39">
        <v>232.82</v>
      </c>
      <c r="BI7" s="39">
        <v>218.97</v>
      </c>
      <c r="BJ7" s="39">
        <v>404.78</v>
      </c>
      <c r="BK7" s="39">
        <v>400.38</v>
      </c>
      <c r="BL7" s="39">
        <v>393.27</v>
      </c>
      <c r="BM7" s="39">
        <v>386.97</v>
      </c>
      <c r="BN7" s="39">
        <v>380.58</v>
      </c>
      <c r="BO7" s="39">
        <v>270.87</v>
      </c>
      <c r="BP7" s="39">
        <v>92.99</v>
      </c>
      <c r="BQ7" s="39">
        <v>92.85</v>
      </c>
      <c r="BR7" s="39">
        <v>105.64</v>
      </c>
      <c r="BS7" s="39">
        <v>106.21</v>
      </c>
      <c r="BT7" s="39">
        <v>102.83</v>
      </c>
      <c r="BU7" s="39">
        <v>98.07</v>
      </c>
      <c r="BV7" s="39">
        <v>96.56</v>
      </c>
      <c r="BW7" s="39">
        <v>100.47</v>
      </c>
      <c r="BX7" s="39">
        <v>101.72</v>
      </c>
      <c r="BY7" s="39">
        <v>102.38</v>
      </c>
      <c r="BZ7" s="39">
        <v>105.59</v>
      </c>
      <c r="CA7" s="39">
        <v>56.72</v>
      </c>
      <c r="CB7" s="39">
        <v>56.97</v>
      </c>
      <c r="CC7" s="39">
        <v>51.53</v>
      </c>
      <c r="CD7" s="39">
        <v>50.84</v>
      </c>
      <c r="CE7" s="39">
        <v>52.5</v>
      </c>
      <c r="CF7" s="39">
        <v>172.26</v>
      </c>
      <c r="CG7" s="39">
        <v>177.14</v>
      </c>
      <c r="CH7" s="39">
        <v>169.82</v>
      </c>
      <c r="CI7" s="39">
        <v>168.2</v>
      </c>
      <c r="CJ7" s="39">
        <v>168.67</v>
      </c>
      <c r="CK7" s="39">
        <v>163.27000000000001</v>
      </c>
      <c r="CL7" s="39">
        <v>47.36</v>
      </c>
      <c r="CM7" s="39">
        <v>49.12</v>
      </c>
      <c r="CN7" s="39">
        <v>49.65</v>
      </c>
      <c r="CO7" s="39">
        <v>47.33</v>
      </c>
      <c r="CP7" s="39">
        <v>47.57</v>
      </c>
      <c r="CQ7" s="39">
        <v>55.68</v>
      </c>
      <c r="CR7" s="39">
        <v>55.64</v>
      </c>
      <c r="CS7" s="39">
        <v>55.13</v>
      </c>
      <c r="CT7" s="39">
        <v>54.77</v>
      </c>
      <c r="CU7" s="39">
        <v>54.92</v>
      </c>
      <c r="CV7" s="39">
        <v>59.94</v>
      </c>
      <c r="CW7" s="39">
        <v>86.19</v>
      </c>
      <c r="CX7" s="39">
        <v>83.03</v>
      </c>
      <c r="CY7" s="39">
        <v>80.53</v>
      </c>
      <c r="CZ7" s="39">
        <v>84.87</v>
      </c>
      <c r="DA7" s="39">
        <v>81.28</v>
      </c>
      <c r="DB7" s="39">
        <v>83.18</v>
      </c>
      <c r="DC7" s="39">
        <v>83.09</v>
      </c>
      <c r="DD7" s="39">
        <v>83</v>
      </c>
      <c r="DE7" s="39">
        <v>82.89</v>
      </c>
      <c r="DF7" s="39">
        <v>82.66</v>
      </c>
      <c r="DG7" s="39">
        <v>90.22</v>
      </c>
      <c r="DH7" s="39">
        <v>47.22</v>
      </c>
      <c r="DI7" s="39">
        <v>49.24</v>
      </c>
      <c r="DJ7" s="39">
        <v>51.27</v>
      </c>
      <c r="DK7" s="39">
        <v>53.02</v>
      </c>
      <c r="DL7" s="39">
        <v>54.69</v>
      </c>
      <c r="DM7" s="39">
        <v>38.07</v>
      </c>
      <c r="DN7" s="39">
        <v>39.06</v>
      </c>
      <c r="DO7" s="39">
        <v>46.66</v>
      </c>
      <c r="DP7" s="39">
        <v>47.46</v>
      </c>
      <c r="DQ7" s="39">
        <v>48.49</v>
      </c>
      <c r="DR7" s="39">
        <v>47.91</v>
      </c>
      <c r="DS7" s="39">
        <v>15.66</v>
      </c>
      <c r="DT7" s="39">
        <v>17.61</v>
      </c>
      <c r="DU7" s="39">
        <v>18.12</v>
      </c>
      <c r="DV7" s="39">
        <v>30.95</v>
      </c>
      <c r="DW7" s="39">
        <v>30.94</v>
      </c>
      <c r="DX7" s="39">
        <v>7.73</v>
      </c>
      <c r="DY7" s="39">
        <v>8.8699999999999992</v>
      </c>
      <c r="DZ7" s="39">
        <v>9.85</v>
      </c>
      <c r="EA7" s="39">
        <v>9.7100000000000009</v>
      </c>
      <c r="EB7" s="39">
        <v>12.79</v>
      </c>
      <c r="EC7" s="39">
        <v>15</v>
      </c>
      <c r="ED7" s="39">
        <v>0.55000000000000004</v>
      </c>
      <c r="EE7" s="39">
        <v>1.1000000000000001</v>
      </c>
      <c r="EF7" s="39">
        <v>0.2</v>
      </c>
      <c r="EG7" s="39">
        <v>0.53</v>
      </c>
      <c r="EH7" s="39">
        <v>0.28000000000000003</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2018-02-07T03:26:24Z</cp:lastPrinted>
  <dcterms:created xsi:type="dcterms:W3CDTF">2017-12-25T01:33:33Z</dcterms:created>
  <dcterms:modified xsi:type="dcterms:W3CDTF">2018-02-07T03:26:25Z</dcterms:modified>
  <cp:category/>
</cp:coreProperties>
</file>