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高木（外付けHD)\調査関係\29年度\30.2.9まで　平成２８年度決算「経営比較分析表」の分析等について\【経営比較分析表】2016_303917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<sst xmlns="http://schemas.openxmlformats.org/spreadsheetml/2006/main" count="240" uniqueCount="125">
  <si>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</si>
  <si>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</si>
  <si>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</si>
  <si>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</si>
  <si>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</si>
  <si>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</si>
  <si>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</si>
  <si>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</si>
  <si>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</si>
  <si>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</si>
  <si>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</si>
  <si>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</si>
  <si>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</si>
  <si>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</si>
  <si>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</si>
  <si>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</si>
  <si>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</si>
  <si>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</si>
  <si>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</si>
  <si>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</si>
  <si>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</si>
  <si>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</si>
  <si>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</si>
  <si>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</si>
  <si>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</si>
  <si>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</si>
  <si>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</si>
  <si>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</si>
  <si>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</si>
  <si>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</si>
  <si>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</si>
  <si>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</si>
  <si>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</si>
  <si>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</si>
  <si>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</si>
  <si>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</si>
  <si>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</si>
  <si>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</si>
  <si>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</si>
  <si>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</si>
  <si>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</si>
  <si>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</si>
  <si>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</si>
  <si>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</si>
  <si>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</si>
  <si>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</si>
  <si>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</si>
  <si>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</si>
  <si>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</si>
  <si>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</si>
  <si>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</si>
  <si>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</si>
  <si>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</si>
  <si>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</si>
  <si>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</si>
  <si>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</si>
  <si>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</si>
  <si>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</si>
  <si>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</si>
  <si>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</si>
  <si>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</si>
  <si>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</si>
  <si>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</si>
  <si>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</si>
  <si>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</si>
  <si>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</si>
  <si>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</si>
  <si>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</si>
  <si>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</si>
  <si>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</si>
  <si>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</si>
  <si>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</si>
  <si>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</si>
  <si>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</si>
  <si>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</si>
  <si>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</si>
  <si>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</si>
  <si>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</si>
  <si>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</si>
  <si>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</si>
  <si>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</si>
  <si>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</si>
  <si>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</si>
  <si>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</si>
  <si>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</si>
  <si>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</si>
  <si>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</si>
  <si>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</si>
  <si>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</si>
  <si>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</si>
  <si>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</si>
  <si>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</si>
  <si>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</si>
  <si>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</si>
  <si>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</si>
  <si>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</si>
  <si>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</si>
  <si>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</si>
  <si>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</si>
  <si>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</si>
  <si>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</si>
  <si>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</si>
  <si>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</si>
  <si>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</si>
  <si>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</si>
  <si>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</si>
  <si>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</si>
  <si>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</si>
  <si>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</si>
  <si>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みなべ町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</si>
  <si>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</si>
  <si>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</si>
  <si>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</si>
  <si>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</si>
  <si>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</si>
  <si>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</si>
  <si>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</si>
  <si>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</si>
  <si>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</si>
  <si>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</si>
  <si>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</si>
  <si>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費回収率は平均より低いが、町村合併により、処理施設の統廃合（８地区ある農業集落排水施設のうち５地区を公共下水道へ統合）を進めることにより、維持管理費の節減が図られる。また、未加入者への啓発を推進し、使用料の増収を図り、経営の健全化に努める。</t>
    <rPh sb="0" eb="2">
      <t>ケイヒ</t>
    </rPh>
    <rPh sb="2" eb="4">
      <t>カイシュウ</t>
    </rPh>
    <rPh sb="4" eb="5">
      <t>リツ</t>
    </rPh>
    <rPh sb="6" eb="8">
      <t>ヘイキン</t>
    </rPh>
    <rPh sb="10" eb="11">
      <t>ヒク</t>
    </rPh>
    <rPh sb="14" eb="16">
      <t>チョウソン</t>
    </rPh>
    <rPh sb="16" eb="18">
      <t>ガッペイ</t>
    </rPh>
    <rPh sb="22" eb="24">
      <t>ショリ</t>
    </rPh>
    <rPh sb="24" eb="26">
      <t>シセツ</t>
    </rPh>
    <rPh sb="27" eb="30">
      <t>トウハイゴウ</t>
    </rPh>
    <rPh sb="32" eb="34">
      <t>チク</t>
    </rPh>
    <rPh sb="36" eb="40">
      <t>ノウギョウシュウラク</t>
    </rPh>
    <rPh sb="40" eb="42">
      <t>ハイスイ</t>
    </rPh>
    <rPh sb="42" eb="44">
      <t>シセツ</t>
    </rPh>
    <rPh sb="48" eb="50">
      <t>チク</t>
    </rPh>
    <rPh sb="51" eb="53">
      <t>コウキョウ</t>
    </rPh>
    <rPh sb="53" eb="56">
      <t>ゲスイドウ</t>
    </rPh>
    <rPh sb="57" eb="59">
      <t>トウゴウ</t>
    </rPh>
    <rPh sb="61" eb="62">
      <t>スス</t>
    </rPh>
    <rPh sb="70" eb="72">
      <t>イジ</t>
    </rPh>
    <rPh sb="72" eb="74">
      <t>カンリ</t>
    </rPh>
    <rPh sb="74" eb="75">
      <t>ヒ</t>
    </rPh>
    <rPh sb="76" eb="78">
      <t>セツゲン</t>
    </rPh>
    <rPh sb="79" eb="80">
      <t>ハカ</t>
    </rPh>
    <rPh sb="87" eb="91">
      <t>ミカニュウシャ</t>
    </rPh>
    <rPh sb="93" eb="95">
      <t>ケイハツ</t>
    </rPh>
    <rPh sb="96" eb="98">
      <t>スイシン</t>
    </rPh>
    <rPh sb="100" eb="102">
      <t>シヨウ</t>
    </rPh>
    <rPh sb="102" eb="103">
      <t>リョウ</t>
    </rPh>
    <rPh sb="104" eb="106">
      <t>ゾウシュウ</t>
    </rPh>
    <rPh sb="107" eb="108">
      <t>ハカ</t>
    </rPh>
    <rPh sb="110" eb="112">
      <t>ケイエイ</t>
    </rPh>
    <rPh sb="113" eb="116">
      <t>ケンゼンカ</t>
    </rPh>
    <rPh sb="117" eb="118">
      <t>ツト</t>
    </rPh>
    <phoneticPr fontId="4"/>
  </si>
  <si>
    <t>現在、耐用年数が経過している施設はありません。</t>
    <rPh sb="0" eb="2">
      <t>ゲンザイ</t>
    </rPh>
    <rPh sb="3" eb="5">
      <t>タイヨウ</t>
    </rPh>
    <rPh sb="5" eb="7">
      <t>ネンスウ</t>
    </rPh>
    <rPh sb="8" eb="10">
      <t>ケイカ</t>
    </rPh>
    <rPh sb="14" eb="16">
      <t>シセツ</t>
    </rPh>
    <phoneticPr fontId="4"/>
  </si>
  <si>
    <t>非設置</t>
    <rPh sb="0" eb="1">
      <t>ヒ</t>
    </rPh>
    <rPh sb="1" eb="3">
      <t>セッチ</t>
    </rPh>
    <phoneticPr fontId="4"/>
  </si>
  <si>
    <t>みなべ町汚水処理構想計画に基づき、農業集落排水施設８地区のうち５地区を公共下水道施設へ統合するための事業を平成２０年度より開始し、平成３０年度までに５地区全ての施設が接続予定である。　　統合により、農業集落排水施設の維持管理費用が削減される一方、使用料収入の減収が見込まれるため、未加入者への水洗化の推進、適正な維持管理に努めているが、収支の不足分は一般会計からの繰入により補填している状況である。</t>
    <rPh sb="3" eb="4">
      <t>チョウ</t>
    </rPh>
    <rPh sb="4" eb="6">
      <t>オスイ</t>
    </rPh>
    <rPh sb="6" eb="8">
      <t>ショリ</t>
    </rPh>
    <rPh sb="8" eb="10">
      <t>コウソウ</t>
    </rPh>
    <rPh sb="10" eb="12">
      <t>ケイカク</t>
    </rPh>
    <rPh sb="13" eb="14">
      <t>モト</t>
    </rPh>
    <rPh sb="17" eb="19">
      <t>ノウギョウ</t>
    </rPh>
    <rPh sb="19" eb="20">
      <t>シュウ</t>
    </rPh>
    <rPh sb="20" eb="21">
      <t>ラク</t>
    </rPh>
    <rPh sb="21" eb="23">
      <t>ハイスイ</t>
    </rPh>
    <rPh sb="23" eb="25">
      <t>シセツ</t>
    </rPh>
    <rPh sb="26" eb="28">
      <t>チク</t>
    </rPh>
    <rPh sb="32" eb="34">
      <t>チク</t>
    </rPh>
    <rPh sb="35" eb="37">
      <t>コウキョウ</t>
    </rPh>
    <rPh sb="37" eb="40">
      <t>ゲスイドウ</t>
    </rPh>
    <rPh sb="40" eb="42">
      <t>シセツ</t>
    </rPh>
    <rPh sb="43" eb="45">
      <t>トウゴウ</t>
    </rPh>
    <rPh sb="50" eb="52">
      <t>ジギョウ</t>
    </rPh>
    <rPh sb="53" eb="55">
      <t>ヘイセイ</t>
    </rPh>
    <rPh sb="57" eb="59">
      <t>ネンド</t>
    </rPh>
    <rPh sb="61" eb="63">
      <t>カイシ</t>
    </rPh>
    <rPh sb="65" eb="67">
      <t>ヘイセイ</t>
    </rPh>
    <rPh sb="69" eb="71">
      <t>ネンド</t>
    </rPh>
    <rPh sb="75" eb="77">
      <t>チク</t>
    </rPh>
    <rPh sb="77" eb="78">
      <t>スベ</t>
    </rPh>
    <rPh sb="80" eb="82">
      <t>シセツ</t>
    </rPh>
    <rPh sb="83" eb="85">
      <t>セツゾク</t>
    </rPh>
    <rPh sb="85" eb="87">
      <t>ヨテイ</t>
    </rPh>
    <rPh sb="93" eb="95">
      <t>トウゴウ</t>
    </rPh>
    <rPh sb="99" eb="101">
      <t>ノウギョウ</t>
    </rPh>
    <rPh sb="101" eb="102">
      <t>シュウ</t>
    </rPh>
    <rPh sb="102" eb="103">
      <t>ラク</t>
    </rPh>
    <rPh sb="103" eb="105">
      <t>ハイスイ</t>
    </rPh>
    <rPh sb="105" eb="107">
      <t>シセツ</t>
    </rPh>
    <rPh sb="108" eb="110">
      <t>イジ</t>
    </rPh>
    <rPh sb="110" eb="112">
      <t>カンリ</t>
    </rPh>
    <rPh sb="112" eb="114">
      <t>ヒヨウ</t>
    </rPh>
    <rPh sb="115" eb="117">
      <t>サクゲン</t>
    </rPh>
    <rPh sb="120" eb="122">
      <t>イッポウ</t>
    </rPh>
    <rPh sb="123" eb="125">
      <t>シヨウ</t>
    </rPh>
    <rPh sb="125" eb="126">
      <t>リョウ</t>
    </rPh>
    <rPh sb="126" eb="128">
      <t>シュウニュウ</t>
    </rPh>
    <rPh sb="129" eb="131">
      <t>ゲンシュウ</t>
    </rPh>
    <rPh sb="132" eb="134">
      <t>ミコ</t>
    </rPh>
    <rPh sb="140" eb="144">
      <t>ミカニュウシャ</t>
    </rPh>
    <rPh sb="146" eb="149">
      <t>スイセンカ</t>
    </rPh>
    <rPh sb="150" eb="152">
      <t>スイシン</t>
    </rPh>
    <rPh sb="153" eb="155">
      <t>テキセイ</t>
    </rPh>
    <rPh sb="156" eb="158">
      <t>イジ</t>
    </rPh>
    <rPh sb="158" eb="160">
      <t>カンリ</t>
    </rPh>
    <rPh sb="161" eb="162">
      <t>ツト</t>
    </rPh>
    <rPh sb="168" eb="170">
      <t>シュウシ</t>
    </rPh>
    <rPh sb="171" eb="174">
      <t>フソクブン</t>
    </rPh>
    <rPh sb="175" eb="177">
      <t>イッパン</t>
    </rPh>
    <rPh sb="177" eb="179">
      <t>カイケイ</t>
    </rPh>
    <rPh sb="182" eb="184">
      <t>クリイレ</t>
    </rPh>
    <rPh sb="187" eb="189">
      <t>ホテン</t>
    </rPh>
    <rPh sb="193" eb="19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</si>
</sst>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1422744"/>
        <c:axId val="20030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01422744"/>
        <c:axId val="200308744"/>
      </c:lineChart>
      <c:dateAx>
        <c:axId val="201422744"/>
        <c:scaling>
          <c:orientation val="minMax"/>
        </c:scaling>
        <c:delete val="1"/>
        <c:axPos val="b"/>
        <c:numFmt formatCode="ge" sourceLinked="1"/>
        <c:majorTickMark val="none"/>
        <c:minorTickMark val="none"/>
        <c:tickLblPos val="none"/>
        <c:crossAx val="200308744"/>
        <c:crosses val="autoZero"/>
        <c:auto val="1"/>
        <c:lblOffset val="100"/>
        <c:baseTimeUnit val="years"/>
      </c:dateAx>
      <c:valAx>
        <c:axId val="20030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2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57.53</c:v>
                </c:pt>
                <c:pt idx="1">
                  <c:v>57.42</c:v>
                </c:pt>
                <c:pt idx="2">
                  <c:v>57.15</c:v>
                </c:pt>
                <c:pt idx="3">
                  <c:v>57.15</c:v>
                </c:pt>
                <c:pt idx="4">
                  <c:v>53.73</c:v>
                </c:pt>
              </c:numCache>
            </c:numRef>
          </c:val>
        </c:ser>
        <c:dLbls>
          <c:showLegendKey val="0"/>
          <c:showVal val="0"/>
          <c:showCatName val="0"/>
          <c:showSerName val="0"/>
          <c:showPercent val="0"/>
          <c:showBubbleSize val="0"/>
        </c:dLbls>
        <c:gapWidth val="150"/>
        <c:axId val="201864216"/>
        <c:axId val="2018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01864216"/>
        <c:axId val="201864608"/>
      </c:lineChart>
      <c:dateAx>
        <c:axId val="201864216"/>
        <c:scaling>
          <c:orientation val="minMax"/>
        </c:scaling>
        <c:delete val="1"/>
        <c:axPos val="b"/>
        <c:numFmt formatCode="ge" sourceLinked="1"/>
        <c:majorTickMark val="none"/>
        <c:minorTickMark val="none"/>
        <c:tickLblPos val="none"/>
        <c:crossAx val="201864608"/>
        <c:crosses val="autoZero"/>
        <c:auto val="1"/>
        <c:lblOffset val="100"/>
        <c:baseTimeUnit val="years"/>
      </c:dateAx>
      <c:valAx>
        <c:axId val="2018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6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80.650000000000006</c:v>
                </c:pt>
                <c:pt idx="1">
                  <c:v>82.44</c:v>
                </c:pt>
                <c:pt idx="2">
                  <c:v>81.53</c:v>
                </c:pt>
                <c:pt idx="3">
                  <c:v>81.92</c:v>
                </c:pt>
                <c:pt idx="4">
                  <c:v>87.22</c:v>
                </c:pt>
              </c:numCache>
            </c:numRef>
          </c:val>
        </c:ser>
        <c:dLbls>
          <c:showLegendKey val="0"/>
          <c:showVal val="0"/>
          <c:showCatName val="0"/>
          <c:showSerName val="0"/>
          <c:showPercent val="0"/>
          <c:showBubbleSize val="0"/>
        </c:dLbls>
        <c:gapWidth val="150"/>
        <c:axId val="201866176"/>
        <c:axId val="20162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01866176"/>
        <c:axId val="201624976"/>
      </c:lineChart>
      <c:dateAx>
        <c:axId val="201866176"/>
        <c:scaling>
          <c:orientation val="minMax"/>
        </c:scaling>
        <c:delete val="1"/>
        <c:axPos val="b"/>
        <c:numFmt formatCode="ge" sourceLinked="1"/>
        <c:majorTickMark val="none"/>
        <c:minorTickMark val="none"/>
        <c:tickLblPos val="none"/>
        <c:crossAx val="201624976"/>
        <c:crosses val="autoZero"/>
        <c:auto val="1"/>
        <c:lblOffset val="100"/>
        <c:baseTimeUnit val="years"/>
      </c:dateAx>
      <c:valAx>
        <c:axId val="20162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54.46</c:v>
                </c:pt>
                <c:pt idx="1">
                  <c:v>53.36</c:v>
                </c:pt>
                <c:pt idx="2">
                  <c:v>53.48</c:v>
                </c:pt>
                <c:pt idx="3">
                  <c:v>52.48</c:v>
                </c:pt>
                <c:pt idx="4">
                  <c:v>48.77</c:v>
                </c:pt>
              </c:numCache>
            </c:numRef>
          </c:val>
        </c:ser>
        <c:dLbls>
          <c:showLegendKey val="0"/>
          <c:showVal val="0"/>
          <c:showCatName val="0"/>
          <c:showSerName val="0"/>
          <c:showPercent val="0"/>
          <c:showBubbleSize val="0"/>
        </c:dLbls>
        <c:gapWidth val="150"/>
        <c:axId val="201447504"/>
        <c:axId val="20145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447504"/>
        <c:axId val="201454032"/>
      </c:lineChart>
      <c:dateAx>
        <c:axId val="201447504"/>
        <c:scaling>
          <c:orientation val="minMax"/>
        </c:scaling>
        <c:delete val="1"/>
        <c:axPos val="b"/>
        <c:numFmt formatCode="ge" sourceLinked="1"/>
        <c:majorTickMark val="none"/>
        <c:minorTickMark val="none"/>
        <c:tickLblPos val="none"/>
        <c:crossAx val="201454032"/>
        <c:crosses val="autoZero"/>
        <c:auto val="1"/>
        <c:lblOffset val="100"/>
        <c:baseTimeUnit val="years"/>
      </c:dateAx>
      <c:valAx>
        <c:axId val="20145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4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632600"/>
        <c:axId val="2013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632600"/>
        <c:axId val="201395648"/>
      </c:lineChart>
      <c:dateAx>
        <c:axId val="200632600"/>
        <c:scaling>
          <c:orientation val="minMax"/>
        </c:scaling>
        <c:delete val="1"/>
        <c:axPos val="b"/>
        <c:numFmt formatCode="ge" sourceLinked="1"/>
        <c:majorTickMark val="none"/>
        <c:minorTickMark val="none"/>
        <c:tickLblPos val="none"/>
        <c:crossAx val="201395648"/>
        <c:crosses val="autoZero"/>
        <c:auto val="1"/>
        <c:lblOffset val="100"/>
        <c:baseTimeUnit val="years"/>
      </c:dateAx>
      <c:valAx>
        <c:axId val="2013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3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628992"/>
        <c:axId val="1993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628992"/>
        <c:axId val="199374400"/>
      </c:lineChart>
      <c:dateAx>
        <c:axId val="200628992"/>
        <c:scaling>
          <c:orientation val="minMax"/>
        </c:scaling>
        <c:delete val="1"/>
        <c:axPos val="b"/>
        <c:numFmt formatCode="ge" sourceLinked="1"/>
        <c:majorTickMark val="none"/>
        <c:minorTickMark val="none"/>
        <c:tickLblPos val="none"/>
        <c:crossAx val="199374400"/>
        <c:crosses val="autoZero"/>
        <c:auto val="1"/>
        <c:lblOffset val="100"/>
        <c:baseTimeUnit val="years"/>
      </c:dateAx>
      <c:valAx>
        <c:axId val="1993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376360"/>
        <c:axId val="19937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376360"/>
        <c:axId val="199376752"/>
      </c:lineChart>
      <c:dateAx>
        <c:axId val="199376360"/>
        <c:scaling>
          <c:orientation val="minMax"/>
        </c:scaling>
        <c:delete val="1"/>
        <c:axPos val="b"/>
        <c:numFmt formatCode="ge" sourceLinked="1"/>
        <c:majorTickMark val="none"/>
        <c:minorTickMark val="none"/>
        <c:tickLblPos val="none"/>
        <c:crossAx val="199376752"/>
        <c:crosses val="autoZero"/>
        <c:auto val="1"/>
        <c:lblOffset val="100"/>
        <c:baseTimeUnit val="years"/>
      </c:dateAx>
      <c:valAx>
        <c:axId val="19937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7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377928"/>
        <c:axId val="19937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377928"/>
        <c:axId val="199378320"/>
      </c:lineChart>
      <c:dateAx>
        <c:axId val="199377928"/>
        <c:scaling>
          <c:orientation val="minMax"/>
        </c:scaling>
        <c:delete val="1"/>
        <c:axPos val="b"/>
        <c:numFmt formatCode="ge" sourceLinked="1"/>
        <c:majorTickMark val="none"/>
        <c:minorTickMark val="none"/>
        <c:tickLblPos val="none"/>
        <c:crossAx val="199378320"/>
        <c:crosses val="autoZero"/>
        <c:auto val="1"/>
        <c:lblOffset val="100"/>
        <c:baseTimeUnit val="years"/>
      </c:dateAx>
      <c:valAx>
        <c:axId val="19937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7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9379496"/>
        <c:axId val="19937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99379496"/>
        <c:axId val="199379888"/>
      </c:lineChart>
      <c:dateAx>
        <c:axId val="199379496"/>
        <c:scaling>
          <c:orientation val="minMax"/>
        </c:scaling>
        <c:delete val="1"/>
        <c:axPos val="b"/>
        <c:numFmt formatCode="ge" sourceLinked="1"/>
        <c:majorTickMark val="none"/>
        <c:minorTickMark val="none"/>
        <c:tickLblPos val="none"/>
        <c:crossAx val="199379888"/>
        <c:crosses val="autoZero"/>
        <c:auto val="1"/>
        <c:lblOffset val="100"/>
        <c:baseTimeUnit val="years"/>
      </c:dateAx>
      <c:valAx>
        <c:axId val="19937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7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34.619999999999997</c:v>
                </c:pt>
                <c:pt idx="1">
                  <c:v>33.96</c:v>
                </c:pt>
                <c:pt idx="2">
                  <c:v>34.47</c:v>
                </c:pt>
                <c:pt idx="3">
                  <c:v>35.07</c:v>
                </c:pt>
                <c:pt idx="4">
                  <c:v>27.09</c:v>
                </c:pt>
              </c:numCache>
            </c:numRef>
          </c:val>
        </c:ser>
        <c:dLbls>
          <c:showLegendKey val="0"/>
          <c:showVal val="0"/>
          <c:showCatName val="0"/>
          <c:showSerName val="0"/>
          <c:showPercent val="0"/>
          <c:showBubbleSize val="0"/>
        </c:dLbls>
        <c:gapWidth val="150"/>
        <c:axId val="201375864"/>
        <c:axId val="2013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01375864"/>
        <c:axId val="201376256"/>
      </c:lineChart>
      <c:dateAx>
        <c:axId val="201375864"/>
        <c:scaling>
          <c:orientation val="minMax"/>
        </c:scaling>
        <c:delete val="1"/>
        <c:axPos val="b"/>
        <c:numFmt formatCode="ge" sourceLinked="1"/>
        <c:majorTickMark val="none"/>
        <c:minorTickMark val="none"/>
        <c:tickLblPos val="none"/>
        <c:crossAx val="201376256"/>
        <c:crosses val="autoZero"/>
        <c:auto val="1"/>
        <c:lblOffset val="100"/>
        <c:baseTimeUnit val="years"/>
      </c:dateAx>
      <c:valAx>
        <c:axId val="2013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37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448.54</c:v>
                </c:pt>
                <c:pt idx="1">
                  <c:v>460.74</c:v>
                </c:pt>
                <c:pt idx="2">
                  <c:v>470.84</c:v>
                </c:pt>
                <c:pt idx="3">
                  <c:v>462.99</c:v>
                </c:pt>
                <c:pt idx="4">
                  <c:v>607.97</c:v>
                </c:pt>
              </c:numCache>
            </c:numRef>
          </c:val>
        </c:ser>
        <c:dLbls>
          <c:showLegendKey val="0"/>
          <c:showVal val="0"/>
          <c:showCatName val="0"/>
          <c:showSerName val="0"/>
          <c:showPercent val="0"/>
          <c:showBubbleSize val="0"/>
        </c:dLbls>
        <c:gapWidth val="150"/>
        <c:axId val="201862648"/>
        <c:axId val="2018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01862648"/>
        <c:axId val="201863040"/>
      </c:lineChart>
      <c:dateAx>
        <c:axId val="201862648"/>
        <c:scaling>
          <c:orientation val="minMax"/>
        </c:scaling>
        <c:delete val="1"/>
        <c:axPos val="b"/>
        <c:numFmt formatCode="ge" sourceLinked="1"/>
        <c:majorTickMark val="none"/>
        <c:minorTickMark val="none"/>
        <c:tickLblPos val="none"/>
        <c:crossAx val="201863040"/>
        <c:crosses val="autoZero"/>
        <c:auto val="1"/>
        <c:lblOffset val="100"/>
        <c:baseTimeUnit val="years"/>
      </c:dateAx>
      <c:valAx>
        <c:axId val="2018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6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6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和歌山県　みなべ町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13280</v>
      </c>
      <c r="AM8" s="50"/>
      <c r="AN8" s="50"/>
      <c r="AO8" s="50"/>
      <c r="AP8" s="50"/>
      <c r="AQ8" s="50"/>
      <c r="AR8" s="50"/>
      <c r="AS8" s="50"/>
      <c r="AT8" s="45">
        <f>データ!T6</f>
        <v>120.28</v>
      </c>
      <c r="AU8" s="45"/>
      <c r="AV8" s="45"/>
      <c r="AW8" s="45"/>
      <c r="AX8" s="45"/>
      <c r="AY8" s="45"/>
      <c r="AZ8" s="45"/>
      <c r="BA8" s="45"/>
      <c r="BB8" s="45">
        <f>データ!U6</f>
        <v>110.41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28.69</v>
      </c>
      <c r="Q10" s="45"/>
      <c r="R10" s="45"/>
      <c r="S10" s="45"/>
      <c r="T10" s="45"/>
      <c r="U10" s="45"/>
      <c r="V10" s="45"/>
      <c r="W10" s="45">
        <f>データ!Q6</f>
        <v>91.63</v>
      </c>
      <c r="X10" s="45"/>
      <c r="Y10" s="45"/>
      <c r="Z10" s="45"/>
      <c r="AA10" s="45"/>
      <c r="AB10" s="45"/>
      <c r="AC10" s="45"/>
      <c r="AD10" s="50">
        <f>データ!R6</f>
        <v>2700</v>
      </c>
      <c r="AE10" s="50"/>
      <c r="AF10" s="50"/>
      <c r="AG10" s="50"/>
      <c r="AH10" s="50"/>
      <c r="AI10" s="50"/>
      <c r="AJ10" s="50"/>
      <c r="AK10" s="2"/>
      <c r="AL10" s="50">
        <f>データ!V6</f>
        <v>3787</v>
      </c>
      <c r="AM10" s="50"/>
      <c r="AN10" s="50"/>
      <c r="AO10" s="50"/>
      <c r="AP10" s="50"/>
      <c r="AQ10" s="50"/>
      <c r="AR10" s="50"/>
      <c r="AS10" s="50"/>
      <c r="AT10" s="45">
        <f>データ!W6</f>
        <v>1.37</v>
      </c>
      <c r="AU10" s="45"/>
      <c r="AV10" s="45"/>
      <c r="AW10" s="45"/>
      <c r="AX10" s="45"/>
      <c r="AY10" s="45"/>
      <c r="AZ10" s="45"/>
      <c r="BA10" s="45"/>
      <c r="BB10" s="45">
        <f>データ!X6</f>
        <v>2764.23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303917</v>
      </c>
      <c r="D6" s="33">
        <f t="shared" si="3"/>
        <v>47</v>
      </c>
      <c r="E6" s="33">
        <f t="shared" si="3"/>
        <v>17</v>
      </c>
      <c r="F6" s="33">
        <f t="shared" si="3"/>
        <v>5</v>
      </c>
      <c r="G6" s="33">
        <f t="shared" si="3"/>
        <v>0</v>
      </c>
      <c r="H6" s="33" t="str">
        <f t="shared" si="3"/>
        <v>和歌山県　みなべ町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28.69</v>
      </c>
      <c r="Q6" s="34">
        <f t="shared" si="3"/>
        <v>91.63</v>
      </c>
      <c r="R6" s="34">
        <f t="shared" si="3"/>
        <v>2700</v>
      </c>
      <c r="S6" s="34">
        <f t="shared" si="3"/>
        <v>13280</v>
      </c>
      <c r="T6" s="34">
        <f t="shared" si="3"/>
        <v>120.28</v>
      </c>
      <c r="U6" s="34">
        <f t="shared" si="3"/>
        <v>110.41</v>
      </c>
      <c r="V6" s="34">
        <f t="shared" si="3"/>
        <v>3787</v>
      </c>
      <c r="W6" s="34">
        <f t="shared" si="3"/>
        <v>1.37</v>
      </c>
      <c r="X6" s="34">
        <f t="shared" si="3"/>
        <v>2764.23</v>
      </c>
      <c r="Y6" s="35">
        <f>IF(Y7="",NA(),Y7)</f>
        <v>54.46</v>
      </c>
      <c r="Z6" s="35">
        <f t="shared" ref="Z6:AH6" si="4">IF(Z7="",NA(),Z7)</f>
        <v>53.36</v>
      </c>
      <c r="AA6" s="35">
        <f t="shared" si="4"/>
        <v>53.48</v>
      </c>
      <c r="AB6" s="35">
        <f t="shared" si="4"/>
        <v>52.48</v>
      </c>
      <c r="AC6" s="35">
        <f t="shared" si="4"/>
        <v>48.77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34.619999999999997</v>
      </c>
      <c r="BR6" s="35">
        <f t="shared" ref="BR6:BZ6" si="8">IF(BR7="",NA(),BR7)</f>
        <v>33.96</v>
      </c>
      <c r="BS6" s="35">
        <f t="shared" si="8"/>
        <v>34.47</v>
      </c>
      <c r="BT6" s="35">
        <f t="shared" si="8"/>
        <v>35.07</v>
      </c>
      <c r="BU6" s="35">
        <f t="shared" si="8"/>
        <v>27.09</v>
      </c>
      <c r="BV6" s="35">
        <f t="shared" si="8"/>
        <v>42.48</v>
      </c>
      <c r="BW6" s="35">
        <f t="shared" si="8"/>
        <v>50.9</v>
      </c>
      <c r="BX6" s="35">
        <f t="shared" si="8"/>
        <v>50.82</v>
      </c>
      <c r="BY6" s="35">
        <f t="shared" si="8"/>
        <v>52.19</v>
      </c>
      <c r="BZ6" s="35">
        <f t="shared" si="8"/>
        <v>55.32</v>
      </c>
      <c r="CA6" s="34" t="str">
        <f>IF(CA7="","",IF(CA7="-","【-】","【"&amp;SUBSTITUTE(TEXT(CA7,"#,##0.00"),"-","△")&amp;"】"))</f>
        <v>【55.73】</v>
      </c>
      <c r="CB6" s="35">
        <f>IF(CB7="",NA(),CB7)</f>
        <v>448.54</v>
      </c>
      <c r="CC6" s="35">
        <f t="shared" ref="CC6:CK6" si="9">IF(CC7="",NA(),CC7)</f>
        <v>460.74</v>
      </c>
      <c r="CD6" s="35">
        <f t="shared" si="9"/>
        <v>470.84</v>
      </c>
      <c r="CE6" s="35">
        <f t="shared" si="9"/>
        <v>462.99</v>
      </c>
      <c r="CF6" s="35">
        <f t="shared" si="9"/>
        <v>607.97</v>
      </c>
      <c r="CG6" s="35">
        <f t="shared" si="9"/>
        <v>343.8</v>
      </c>
      <c r="CH6" s="35">
        <f t="shared" si="9"/>
        <v>293.27</v>
      </c>
      <c r="CI6" s="35">
        <f t="shared" si="9"/>
        <v>300.52</v>
      </c>
      <c r="CJ6" s="35">
        <f t="shared" si="9"/>
        <v>296.14</v>
      </c>
      <c r="CK6" s="35">
        <f t="shared" si="9"/>
        <v>283.17</v>
      </c>
      <c r="CL6" s="34" t="str">
        <f>IF(CL7="","",IF(CL7="-","【-】","【"&amp;SUBSTITUTE(TEXT(CL7,"#,##0.00"),"-","△")&amp;"】"))</f>
        <v>【276.78】</v>
      </c>
      <c r="CM6" s="35">
        <f>IF(CM7="",NA(),CM7)</f>
        <v>57.53</v>
      </c>
      <c r="CN6" s="35">
        <f t="shared" ref="CN6:CV6" si="10">IF(CN7="",NA(),CN7)</f>
        <v>57.42</v>
      </c>
      <c r="CO6" s="35">
        <f t="shared" si="10"/>
        <v>57.15</v>
      </c>
      <c r="CP6" s="35">
        <f t="shared" si="10"/>
        <v>57.15</v>
      </c>
      <c r="CQ6" s="35">
        <f t="shared" si="10"/>
        <v>53.73</v>
      </c>
      <c r="CR6" s="35">
        <f t="shared" si="10"/>
        <v>46.06</v>
      </c>
      <c r="CS6" s="35">
        <f t="shared" si="10"/>
        <v>53.78</v>
      </c>
      <c r="CT6" s="35">
        <f t="shared" si="10"/>
        <v>53.24</v>
      </c>
      <c r="CU6" s="35">
        <f t="shared" si="10"/>
        <v>52.31</v>
      </c>
      <c r="CV6" s="35">
        <f t="shared" si="10"/>
        <v>60.65</v>
      </c>
      <c r="CW6" s="34" t="str">
        <f>IF(CW7="","",IF(CW7="-","【-】","【"&amp;SUBSTITUTE(TEXT(CW7,"#,##0.00"),"-","△")&amp;"】"))</f>
        <v>【59.15】</v>
      </c>
      <c r="CX6" s="35">
        <f>IF(CX7="",NA(),CX7)</f>
        <v>80.650000000000006</v>
      </c>
      <c r="CY6" s="35">
        <f t="shared" ref="CY6:DG6" si="11">IF(CY7="",NA(),CY7)</f>
        <v>82.44</v>
      </c>
      <c r="CZ6" s="35">
        <f t="shared" si="11"/>
        <v>81.53</v>
      </c>
      <c r="DA6" s="35">
        <f t="shared" si="11"/>
        <v>81.92</v>
      </c>
      <c r="DB6" s="35">
        <f t="shared" si="11"/>
        <v>87.22</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303917</v>
      </c>
      <c r="D7" s="37">
        <v>47</v>
      </c>
      <c r="E7" s="37">
        <v>17</v>
      </c>
      <c r="F7" s="37">
        <v>5</v>
      </c>
      <c r="G7" s="37">
        <v>0</v>
      </c>
      <c r="H7" s="37" t="s">
        <v>109</v>
      </c>
      <c r="I7" s="37" t="s">
        <v>110</v>
      </c>
      <c r="J7" s="37" t="s">
        <v>111</v>
      </c>
      <c r="K7" s="37" t="s">
        <v>112</v>
      </c>
      <c r="L7" s="37" t="s">
        <v>113</v>
      </c>
      <c r="M7" s="37"/>
      <c r="N7" s="38" t="s">
        <v>114</v>
      </c>
      <c r="O7" s="38" t="s">
        <v>115</v>
      </c>
      <c r="P7" s="38">
        <v>28.69</v>
      </c>
      <c r="Q7" s="38">
        <v>91.63</v>
      </c>
      <c r="R7" s="38">
        <v>2700</v>
      </c>
      <c r="S7" s="38">
        <v>13280</v>
      </c>
      <c r="T7" s="38">
        <v>120.28</v>
      </c>
      <c r="U7" s="38">
        <v>110.41</v>
      </c>
      <c r="V7" s="38">
        <v>3787</v>
      </c>
      <c r="W7" s="38">
        <v>1.37</v>
      </c>
      <c r="X7" s="38">
        <v>2764.23</v>
      </c>
      <c r="Y7" s="38">
        <v>54.46</v>
      </c>
      <c r="Z7" s="38">
        <v>53.36</v>
      </c>
      <c r="AA7" s="38">
        <v>53.48</v>
      </c>
      <c r="AB7" s="38">
        <v>52.48</v>
      </c>
      <c r="AC7" s="38">
        <v>48.77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1126.77</v>
      </c>
      <c r="BM7" s="38">
        <v>1044.8</v>
      </c>
      <c r="BN7" s="38">
        <v>1081.8</v>
      </c>
      <c r="BO7" s="38">
        <v>974.93</v>
      </c>
      <c r="BP7" s="38">
        <v>914.53</v>
      </c>
      <c r="BQ7" s="38">
        <v>34.619999999999997</v>
      </c>
      <c r="BR7" s="38">
        <v>33.96</v>
      </c>
      <c r="BS7" s="38">
        <v>34.47</v>
      </c>
      <c r="BT7" s="38">
        <v>35.07</v>
      </c>
      <c r="BU7" s="38">
        <v>27.09</v>
      </c>
      <c r="BV7" s="38">
        <v>42.48</v>
      </c>
      <c r="BW7" s="38">
        <v>50.9</v>
      </c>
      <c r="BX7" s="38">
        <v>50.82</v>
      </c>
      <c r="BY7" s="38">
        <v>52.19</v>
      </c>
      <c r="BZ7" s="38">
        <v>55.32</v>
      </c>
      <c r="CA7" s="38">
        <v>55.73</v>
      </c>
      <c r="CB7" s="38">
        <v>448.54</v>
      </c>
      <c r="CC7" s="38">
        <v>460.74</v>
      </c>
      <c r="CD7" s="38">
        <v>470.84</v>
      </c>
      <c r="CE7" s="38">
        <v>462.99</v>
      </c>
      <c r="CF7" s="38">
        <v>607.97</v>
      </c>
      <c r="CG7" s="38">
        <v>343.8</v>
      </c>
      <c r="CH7" s="38">
        <v>293.27</v>
      </c>
      <c r="CI7" s="38">
        <v>300.52</v>
      </c>
      <c r="CJ7" s="38">
        <v>296.14</v>
      </c>
      <c r="CK7" s="38">
        <v>283.17</v>
      </c>
      <c r="CL7" s="38">
        <v>276.77999999999997</v>
      </c>
      <c r="CM7" s="38">
        <v>57.53</v>
      </c>
      <c r="CN7" s="38">
        <v>57.42</v>
      </c>
      <c r="CO7" s="38">
        <v>57.15</v>
      </c>
      <c r="CP7" s="38">
        <v>57.15</v>
      </c>
      <c r="CQ7" s="38">
        <v>53.73</v>
      </c>
      <c r="CR7" s="38">
        <v>46.06</v>
      </c>
      <c r="CS7" s="38">
        <v>53.78</v>
      </c>
      <c r="CT7" s="38">
        <v>53.24</v>
      </c>
      <c r="CU7" s="38">
        <v>52.31</v>
      </c>
      <c r="CV7" s="38">
        <v>60.65</v>
      </c>
      <c r="CW7" s="38">
        <v>59.15</v>
      </c>
      <c r="CX7" s="38">
        <v>80.650000000000006</v>
      </c>
      <c r="CY7" s="38">
        <v>82.44</v>
      </c>
      <c r="CZ7" s="38">
        <v>81.53</v>
      </c>
      <c r="DA7" s="38">
        <v>81.92</v>
      </c>
      <c r="DB7" s="38">
        <v>87.22</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二葉　菖</cp:lastModifiedBy>
  <cp:lastPrinted>2018-02-06T05:01:51Z</cp:lastPrinted>
  <dcterms:created xsi:type="dcterms:W3CDTF">2017-12-25T02:31:15Z</dcterms:created>
  <dcterms:modified xsi:type="dcterms:W3CDTF">2018-02-14T02:57:28Z</dcterms:modified>
  <cp:category/>
</cp:coreProperties>
</file>