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高木（外付けHD)\調査関係\29年度\30.2.9まで　平成２８年度決算「経営比較分析表」の分析等について\【経営比較分析表】2016_303917_47_1718\"/>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I10" i="4"/>
  <c r="AT8" i="4"/>
  <c r="AL8" i="4"/>
  <c r="W8" i="4"/>
  <c r="P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<sst xmlns="http://schemas.openxmlformats.org/spreadsheetml/2006/main" count="240" uniqueCount="125">
  <si>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</si>
  <si>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</si>
  <si>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</si>
  <si>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</si>
  <si>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</si>
  <si>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</si>
  <si>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</si>
  <si>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</si>
  <si>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</si>
  <si>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</si>
  <si>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</si>
  <si>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</si>
  <si>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</si>
  <si>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</si>
  <si>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</si>
  <si>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</si>
  <si>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</si>
  <si>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</si>
  <si>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</si>
  <si>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</si>
  <si>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</si>
  <si>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</si>
  <si>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</si>
  <si>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</si>
  <si>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</si>
  <si>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</si>
  <si>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</si>
  <si>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</si>
  <si>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</si>
  <si>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</si>
  <si>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</si>
  <si>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</si>
  <si>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</si>
  <si>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</si>
  <si>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</si>
  <si>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</si>
  <si>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</si>
  <si>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</si>
  <si>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</si>
  <si>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</si>
  <si>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</si>
  <si>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</si>
  <si>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</si>
  <si>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</si>
  <si>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</si>
  <si>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</si>
  <si>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</si>
  <si>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</si>
  <si>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</si>
  <si>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</si>
  <si>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</si>
  <si>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</si>
  <si>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</si>
  <si>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</si>
  <si>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</si>
  <si>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</si>
  <si>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</si>
  <si>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</si>
  <si>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</si>
  <si>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</si>
  <si>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</si>
  <si>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</si>
  <si>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</si>
  <si>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</si>
  <si>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</si>
  <si>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</si>
  <si>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</si>
  <si>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</si>
  <si>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</si>
  <si>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</si>
  <si>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</si>
  <si>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</si>
  <si>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</si>
  <si>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</si>
  <si>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</si>
  <si>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</si>
  <si>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</si>
  <si>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</si>
  <si>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</si>
  <si>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</si>
  <si>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</si>
  <si>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</si>
  <si>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</si>
  <si>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</si>
  <si>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</si>
  <si>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</si>
  <si>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</si>
  <si>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</si>
  <si>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</si>
  <si>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</si>
  <si>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</si>
  <si>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</si>
  <si>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</si>
  <si>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</si>
  <si>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</si>
  <si>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</si>
  <si>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</si>
  <si>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</si>
  <si>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</si>
  <si>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</si>
  <si>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</si>
  <si>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</si>
  <si>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</si>
  <si>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</si>
  <si>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</si>
  <si>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</si>
  <si>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</si>
  <si>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</si>
  <si>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</si>
  <si>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みなべ町</t>
  </si>
  <si>
    <t>法非適用</t>
  </si>
  <si>
    <t>下水道事業</t>
  </si>
  <si>
    <t>公共下水道</t>
  </si>
  <si>
    <t>Cc3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</si>
  <si>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</si>
  <si>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</si>
  <si>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</si>
  <si>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</si>
  <si>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</si>
  <si>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</si>
  <si>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</si>
  <si>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現在、耐用年数が経過している施設はありません。</t>
    <rPh sb="0" eb="2">
      <t>ゲンザイ</t>
    </rPh>
    <rPh sb="3" eb="5">
      <t>タイヨウ</t>
    </rPh>
    <rPh sb="5" eb="7">
      <t>ネンスウ</t>
    </rPh>
    <rPh sb="8" eb="10">
      <t>ケイカ</t>
    </rPh>
    <rPh sb="14" eb="16">
      <t>シセツ</t>
    </rPh>
    <phoneticPr fontId="4"/>
  </si>
  <si>
    <t>　整備区域の拡大に伴い、使用料収入が増加しているものの、建設費に係る地方債の償還金が増加しているため収益的収支比率が１００％を大きく割り込み一般会計からの繰入金に依存している状況である。しかし、町村合併により８地区あった農業集落排水施設のうち５地区を公共下水道区域に追加変更し、平成３０年度までに５地区すべてが編入する予定です。それに伴い、農業集落排水施設の５地区の排水及び事業所用排水の接続が可能となり使用料の増収、一方処理施設の統合等による汚泥処分費の節減により、経営の健全化が図れる。</t>
    <rPh sb="1" eb="3">
      <t>セイビ</t>
    </rPh>
    <rPh sb="3" eb="5">
      <t>クイキ</t>
    </rPh>
    <rPh sb="6" eb="8">
      <t>カクダイ</t>
    </rPh>
    <rPh sb="9" eb="10">
      <t>トモナ</t>
    </rPh>
    <rPh sb="12" eb="14">
      <t>シヨウ</t>
    </rPh>
    <rPh sb="14" eb="15">
      <t>リョウ</t>
    </rPh>
    <rPh sb="15" eb="17">
      <t>シュウニュウ</t>
    </rPh>
    <rPh sb="18" eb="20">
      <t>ゾウカ</t>
    </rPh>
    <rPh sb="28" eb="31">
      <t>ケンセツヒ</t>
    </rPh>
    <rPh sb="32" eb="33">
      <t>カカ</t>
    </rPh>
    <rPh sb="34" eb="37">
      <t>チホウサイ</t>
    </rPh>
    <rPh sb="38" eb="41">
      <t>ショウカンキン</t>
    </rPh>
    <rPh sb="42" eb="44">
      <t>ゾウカ</t>
    </rPh>
    <rPh sb="50" eb="53">
      <t>シュウエキテキ</t>
    </rPh>
    <rPh sb="53" eb="55">
      <t>シュウシ</t>
    </rPh>
    <rPh sb="55" eb="57">
      <t>ヒリツ</t>
    </rPh>
    <rPh sb="63" eb="64">
      <t>オオ</t>
    </rPh>
    <rPh sb="66" eb="67">
      <t>ワ</t>
    </rPh>
    <rPh sb="68" eb="69">
      <t>コ</t>
    </rPh>
    <rPh sb="70" eb="72">
      <t>イッパン</t>
    </rPh>
    <rPh sb="72" eb="74">
      <t>カイケイ</t>
    </rPh>
    <rPh sb="77" eb="79">
      <t>クリイレ</t>
    </rPh>
    <rPh sb="79" eb="80">
      <t>キン</t>
    </rPh>
    <rPh sb="81" eb="83">
      <t>イゾン</t>
    </rPh>
    <rPh sb="87" eb="89">
      <t>ジョウキョウ</t>
    </rPh>
    <rPh sb="97" eb="99">
      <t>チョウソン</t>
    </rPh>
    <rPh sb="99" eb="101">
      <t>ガッペイ</t>
    </rPh>
    <rPh sb="105" eb="107">
      <t>チク</t>
    </rPh>
    <rPh sb="110" eb="114">
      <t>ノウギョウシュウラク</t>
    </rPh>
    <rPh sb="114" eb="116">
      <t>ハイスイ</t>
    </rPh>
    <rPh sb="116" eb="118">
      <t>シセツ</t>
    </rPh>
    <rPh sb="122" eb="124">
      <t>チク</t>
    </rPh>
    <rPh sb="125" eb="127">
      <t>コウキョウ</t>
    </rPh>
    <rPh sb="127" eb="130">
      <t>ゲスイドウ</t>
    </rPh>
    <rPh sb="130" eb="132">
      <t>クイキ</t>
    </rPh>
    <rPh sb="133" eb="135">
      <t>ツイカ</t>
    </rPh>
    <rPh sb="135" eb="137">
      <t>ヘンコウ</t>
    </rPh>
    <rPh sb="139" eb="141">
      <t>ヘイセイ</t>
    </rPh>
    <rPh sb="143" eb="144">
      <t>ネン</t>
    </rPh>
    <rPh sb="144" eb="145">
      <t>ド</t>
    </rPh>
    <rPh sb="149" eb="151">
      <t>チク</t>
    </rPh>
    <rPh sb="155" eb="157">
      <t>ヘンニュウ</t>
    </rPh>
    <rPh sb="159" eb="161">
      <t>ヨテイ</t>
    </rPh>
    <rPh sb="167" eb="168">
      <t>トモナ</t>
    </rPh>
    <rPh sb="170" eb="172">
      <t>ノウギョウ</t>
    </rPh>
    <rPh sb="172" eb="173">
      <t>シュウ</t>
    </rPh>
    <rPh sb="173" eb="174">
      <t>ラク</t>
    </rPh>
    <rPh sb="174" eb="176">
      <t>ハイスイ</t>
    </rPh>
    <rPh sb="176" eb="178">
      <t>シセツ</t>
    </rPh>
    <rPh sb="180" eb="182">
      <t>チク</t>
    </rPh>
    <rPh sb="183" eb="185">
      <t>ハイスイ</t>
    </rPh>
    <rPh sb="185" eb="186">
      <t>オヨ</t>
    </rPh>
    <rPh sb="187" eb="189">
      <t>ジギョウ</t>
    </rPh>
    <rPh sb="191" eb="193">
      <t>ハイスイ</t>
    </rPh>
    <rPh sb="194" eb="196">
      <t>セツゾク</t>
    </rPh>
    <rPh sb="197" eb="199">
      <t>カノウ</t>
    </rPh>
    <rPh sb="202" eb="204">
      <t>シヨウ</t>
    </rPh>
    <rPh sb="204" eb="205">
      <t>リョウ</t>
    </rPh>
    <rPh sb="206" eb="208">
      <t>ゾウシュウ</t>
    </rPh>
    <rPh sb="209" eb="211">
      <t>イッポウ</t>
    </rPh>
    <rPh sb="211" eb="213">
      <t>ショリ</t>
    </rPh>
    <rPh sb="213" eb="215">
      <t>シセツ</t>
    </rPh>
    <rPh sb="216" eb="218">
      <t>トウゴウ</t>
    </rPh>
    <rPh sb="218" eb="219">
      <t>トウ</t>
    </rPh>
    <rPh sb="222" eb="224">
      <t>オデイ</t>
    </rPh>
    <rPh sb="224" eb="226">
      <t>ショブン</t>
    </rPh>
    <rPh sb="226" eb="227">
      <t>ヒ</t>
    </rPh>
    <rPh sb="228" eb="230">
      <t>セツゲン</t>
    </rPh>
    <rPh sb="234" eb="236">
      <t>ケイエイ</t>
    </rPh>
    <rPh sb="237" eb="240">
      <t>ケンゼンカ</t>
    </rPh>
    <rPh sb="241" eb="242">
      <t>ハカ</t>
    </rPh>
    <phoneticPr fontId="4"/>
  </si>
  <si>
    <t>事業開始は平成８年４月１日、町村合併により、平成１８年度にみなべ町汚水処理構想計画を見直し、農業集落排水地区５箇所を公共下水地区に汲み込み、平成３６年度までに町内区域（３０１ｈａ）を整備する計画に変更、現在の整備進捗率は７０％弱となっている。平成１４年１０月１日に供用開始し、平成２８年度末における普及率は５０．９％、水洗化率６３・７％となっている。現在は建設途上であり、水洗化の推進、適正な維持管理に努めているが、収支の不足分は一般会計からの繰り入れにより補填している状況にある。</t>
    <rPh sb="0" eb="2">
      <t>ジギョウ</t>
    </rPh>
    <rPh sb="2" eb="4">
      <t>カイシ</t>
    </rPh>
    <rPh sb="5" eb="7">
      <t>ヘイセイ</t>
    </rPh>
    <rPh sb="8" eb="9">
      <t>ネン</t>
    </rPh>
    <rPh sb="10" eb="11">
      <t>ガツ</t>
    </rPh>
    <rPh sb="12" eb="13">
      <t>ニチ</t>
    </rPh>
    <rPh sb="14" eb="16">
      <t>チョウソン</t>
    </rPh>
    <rPh sb="16" eb="18">
      <t>ガッペイ</t>
    </rPh>
    <rPh sb="22" eb="24">
      <t>ヘイセイ</t>
    </rPh>
    <rPh sb="26" eb="28">
      <t>ネンド</t>
    </rPh>
    <rPh sb="32" eb="33">
      <t>チョウ</t>
    </rPh>
    <rPh sb="33" eb="35">
      <t>オスイ</t>
    </rPh>
    <rPh sb="35" eb="37">
      <t>ショリ</t>
    </rPh>
    <rPh sb="37" eb="39">
      <t>コウソウ</t>
    </rPh>
    <rPh sb="39" eb="41">
      <t>ケイカク</t>
    </rPh>
    <rPh sb="42" eb="44">
      <t>ミナオ</t>
    </rPh>
    <rPh sb="46" eb="48">
      <t>ノウギョウ</t>
    </rPh>
    <rPh sb="48" eb="49">
      <t>シュウ</t>
    </rPh>
    <rPh sb="49" eb="50">
      <t>ラク</t>
    </rPh>
    <rPh sb="50" eb="52">
      <t>ハイスイ</t>
    </rPh>
    <rPh sb="52" eb="54">
      <t>チク</t>
    </rPh>
    <rPh sb="55" eb="57">
      <t>カショ</t>
    </rPh>
    <rPh sb="58" eb="60">
      <t>コウキョウ</t>
    </rPh>
    <rPh sb="60" eb="62">
      <t>ゲスイ</t>
    </rPh>
    <rPh sb="62" eb="64">
      <t>チク</t>
    </rPh>
    <rPh sb="65" eb="66">
      <t>ク</t>
    </rPh>
    <rPh sb="67" eb="68">
      <t>コ</t>
    </rPh>
    <rPh sb="70" eb="72">
      <t>ヘイセイ</t>
    </rPh>
    <rPh sb="74" eb="76">
      <t>ネンド</t>
    </rPh>
    <rPh sb="79" eb="81">
      <t>チョウナイ</t>
    </rPh>
    <rPh sb="81" eb="83">
      <t>クイキ</t>
    </rPh>
    <rPh sb="91" eb="93">
      <t>セイビ</t>
    </rPh>
    <rPh sb="95" eb="97">
      <t>ケイカク</t>
    </rPh>
    <rPh sb="98" eb="100">
      <t>ヘンコウ</t>
    </rPh>
    <rPh sb="101" eb="103">
      <t>ゲンザイ</t>
    </rPh>
    <rPh sb="104" eb="106">
      <t>セイビ</t>
    </rPh>
    <rPh sb="106" eb="108">
      <t>シンチョク</t>
    </rPh>
    <rPh sb="108" eb="109">
      <t>リツ</t>
    </rPh>
    <rPh sb="113" eb="114">
      <t>ジャク</t>
    </rPh>
    <rPh sb="121" eb="123">
      <t>ヘイセイ</t>
    </rPh>
    <rPh sb="125" eb="126">
      <t>ネン</t>
    </rPh>
    <rPh sb="128" eb="129">
      <t>ガツ</t>
    </rPh>
    <rPh sb="130" eb="131">
      <t>ニチ</t>
    </rPh>
    <rPh sb="132" eb="134">
      <t>キョウヨウ</t>
    </rPh>
    <rPh sb="134" eb="136">
      <t>カイシ</t>
    </rPh>
    <rPh sb="138" eb="140">
      <t>ヘイセイ</t>
    </rPh>
    <rPh sb="142" eb="144">
      <t>ネンド</t>
    </rPh>
    <rPh sb="144" eb="145">
      <t>マツ</t>
    </rPh>
    <rPh sb="149" eb="151">
      <t>フキュウ</t>
    </rPh>
    <rPh sb="151" eb="152">
      <t>リツ</t>
    </rPh>
    <rPh sb="159" eb="162">
      <t>スイセンカ</t>
    </rPh>
    <rPh sb="162" eb="163">
      <t>リツ</t>
    </rPh>
    <rPh sb="175" eb="177">
      <t>ゲンザイ</t>
    </rPh>
    <rPh sb="178" eb="180">
      <t>ケンセツ</t>
    </rPh>
    <rPh sb="180" eb="182">
      <t>トジョウ</t>
    </rPh>
    <rPh sb="186" eb="189">
      <t>スイセンカ</t>
    </rPh>
    <rPh sb="190" eb="192">
      <t>スイシン</t>
    </rPh>
    <rPh sb="193" eb="195">
      <t>テキセイ</t>
    </rPh>
    <rPh sb="196" eb="198">
      <t>イジ</t>
    </rPh>
    <rPh sb="198" eb="200">
      <t>カンリ</t>
    </rPh>
    <rPh sb="201" eb="202">
      <t>ツト</t>
    </rPh>
    <rPh sb="208" eb="210">
      <t>シュウシ</t>
    </rPh>
    <rPh sb="211" eb="214">
      <t>フソクブン</t>
    </rPh>
    <rPh sb="215" eb="217">
      <t>イッパン</t>
    </rPh>
    <rPh sb="217" eb="219">
      <t>カイケイ</t>
    </rPh>
    <rPh sb="222" eb="223">
      <t>ク</t>
    </rPh>
    <rPh sb="224" eb="225">
      <t>イ</t>
    </rPh>
    <rPh sb="229" eb="231">
      <t>ホテン</t>
    </rPh>
    <rPh sb="235" eb="237">
      <t>ジョウキョウ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</si>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</sst>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874152"/>
        <c:axId val="20647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0.21</c:v>
                </c:pt>
              </c:numCache>
            </c:numRef>
          </c:val>
          <c:smooth val="0"/>
        </c:ser>
        <c:dLbls>
          <c:showLegendKey val="0"/>
          <c:showVal val="0"/>
          <c:showCatName val="0"/>
          <c:showSerName val="0"/>
          <c:showPercent val="0"/>
          <c:showBubbleSize val="0"/>
        </c:dLbls>
        <c:marker val="1"/>
        <c:smooth val="0"/>
        <c:axId val="97874152"/>
        <c:axId val="206478224"/>
      </c:lineChart>
      <c:dateAx>
        <c:axId val="97874152"/>
        <c:scaling>
          <c:orientation val="minMax"/>
        </c:scaling>
        <c:delete val="1"/>
        <c:axPos val="b"/>
        <c:numFmt formatCode="ge" sourceLinked="1"/>
        <c:majorTickMark val="none"/>
        <c:minorTickMark val="none"/>
        <c:tickLblPos val="none"/>
        <c:crossAx val="206478224"/>
        <c:crosses val="autoZero"/>
        <c:auto val="1"/>
        <c:lblOffset val="100"/>
        <c:baseTimeUnit val="years"/>
      </c:dateAx>
      <c:valAx>
        <c:axId val="20647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7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c:v>
                </c:pt>
                <c:pt idx="1">
                  <c:v>41.64</c:v>
                </c:pt>
                <c:pt idx="2">
                  <c:v>43.28</c:v>
                </c:pt>
                <c:pt idx="3">
                  <c:v>20.92</c:v>
                </c:pt>
                <c:pt idx="4">
                  <c:v>22.51</c:v>
                </c:pt>
              </c:numCache>
            </c:numRef>
          </c:val>
        </c:ser>
        <c:dLbls>
          <c:showLegendKey val="0"/>
          <c:showVal val="0"/>
          <c:showCatName val="0"/>
          <c:showSerName val="0"/>
          <c:showPercent val="0"/>
          <c:showBubbleSize val="0"/>
        </c:dLbls>
        <c:gapWidth val="150"/>
        <c:axId val="207123456"/>
        <c:axId val="20712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40.75</c:v>
                </c:pt>
              </c:numCache>
            </c:numRef>
          </c:val>
          <c:smooth val="0"/>
        </c:ser>
        <c:dLbls>
          <c:showLegendKey val="0"/>
          <c:showVal val="0"/>
          <c:showCatName val="0"/>
          <c:showSerName val="0"/>
          <c:showPercent val="0"/>
          <c:showBubbleSize val="0"/>
        </c:dLbls>
        <c:marker val="1"/>
        <c:smooth val="0"/>
        <c:axId val="207123456"/>
        <c:axId val="207123848"/>
      </c:lineChart>
      <c:dateAx>
        <c:axId val="207123456"/>
        <c:scaling>
          <c:orientation val="minMax"/>
        </c:scaling>
        <c:delete val="1"/>
        <c:axPos val="b"/>
        <c:numFmt formatCode="ge" sourceLinked="1"/>
        <c:majorTickMark val="none"/>
        <c:minorTickMark val="none"/>
        <c:tickLblPos val="none"/>
        <c:crossAx val="207123848"/>
        <c:crosses val="autoZero"/>
        <c:auto val="1"/>
        <c:lblOffset val="100"/>
        <c:baseTimeUnit val="years"/>
      </c:dateAx>
      <c:valAx>
        <c:axId val="20712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12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56.72</c:v>
                </c:pt>
                <c:pt idx="1">
                  <c:v>57.47</c:v>
                </c:pt>
                <c:pt idx="2">
                  <c:v>62.45</c:v>
                </c:pt>
                <c:pt idx="3">
                  <c:v>61.75</c:v>
                </c:pt>
                <c:pt idx="4">
                  <c:v>63.17</c:v>
                </c:pt>
              </c:numCache>
            </c:numRef>
          </c:val>
        </c:ser>
        <c:dLbls>
          <c:showLegendKey val="0"/>
          <c:showVal val="0"/>
          <c:showCatName val="0"/>
          <c:showSerName val="0"/>
          <c:showPercent val="0"/>
          <c:showBubbleSize val="0"/>
        </c:dLbls>
        <c:gapWidth val="150"/>
        <c:axId val="207125024"/>
        <c:axId val="207125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64.97</c:v>
                </c:pt>
              </c:numCache>
            </c:numRef>
          </c:val>
          <c:smooth val="0"/>
        </c:ser>
        <c:dLbls>
          <c:showLegendKey val="0"/>
          <c:showVal val="0"/>
          <c:showCatName val="0"/>
          <c:showSerName val="0"/>
          <c:showPercent val="0"/>
          <c:showBubbleSize val="0"/>
        </c:dLbls>
        <c:marker val="1"/>
        <c:smooth val="0"/>
        <c:axId val="207125024"/>
        <c:axId val="207125416"/>
      </c:lineChart>
      <c:dateAx>
        <c:axId val="207125024"/>
        <c:scaling>
          <c:orientation val="minMax"/>
        </c:scaling>
        <c:delete val="1"/>
        <c:axPos val="b"/>
        <c:numFmt formatCode="ge" sourceLinked="1"/>
        <c:majorTickMark val="none"/>
        <c:minorTickMark val="none"/>
        <c:tickLblPos val="none"/>
        <c:crossAx val="207125416"/>
        <c:crosses val="autoZero"/>
        <c:auto val="1"/>
        <c:lblOffset val="100"/>
        <c:baseTimeUnit val="years"/>
      </c:dateAx>
      <c:valAx>
        <c:axId val="20712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12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55.81</c:v>
                </c:pt>
                <c:pt idx="1">
                  <c:v>54.69</c:v>
                </c:pt>
                <c:pt idx="2">
                  <c:v>53.81</c:v>
                </c:pt>
                <c:pt idx="3">
                  <c:v>55.56</c:v>
                </c:pt>
                <c:pt idx="4">
                  <c:v>61.2</c:v>
                </c:pt>
              </c:numCache>
            </c:numRef>
          </c:val>
        </c:ser>
        <c:dLbls>
          <c:showLegendKey val="0"/>
          <c:showVal val="0"/>
          <c:showCatName val="0"/>
          <c:showSerName val="0"/>
          <c:showPercent val="0"/>
          <c:showBubbleSize val="0"/>
        </c:dLbls>
        <c:gapWidth val="150"/>
        <c:axId val="206888768"/>
        <c:axId val="20688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888768"/>
        <c:axId val="206889152"/>
      </c:lineChart>
      <c:dateAx>
        <c:axId val="206888768"/>
        <c:scaling>
          <c:orientation val="minMax"/>
        </c:scaling>
        <c:delete val="1"/>
        <c:axPos val="b"/>
        <c:numFmt formatCode="ge" sourceLinked="1"/>
        <c:majorTickMark val="none"/>
        <c:minorTickMark val="none"/>
        <c:tickLblPos val="none"/>
        <c:crossAx val="206889152"/>
        <c:crosses val="autoZero"/>
        <c:auto val="1"/>
        <c:lblOffset val="100"/>
        <c:baseTimeUnit val="years"/>
      </c:dateAx>
      <c:valAx>
        <c:axId val="2068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88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6934224"/>
        <c:axId val="20693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934224"/>
        <c:axId val="206936656"/>
      </c:lineChart>
      <c:dateAx>
        <c:axId val="206934224"/>
        <c:scaling>
          <c:orientation val="minMax"/>
        </c:scaling>
        <c:delete val="1"/>
        <c:axPos val="b"/>
        <c:numFmt formatCode="ge" sourceLinked="1"/>
        <c:majorTickMark val="none"/>
        <c:minorTickMark val="none"/>
        <c:tickLblPos val="none"/>
        <c:crossAx val="206936656"/>
        <c:crosses val="autoZero"/>
        <c:auto val="1"/>
        <c:lblOffset val="100"/>
        <c:baseTimeUnit val="years"/>
      </c:dateAx>
      <c:valAx>
        <c:axId val="20693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93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6982032"/>
        <c:axId val="206982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982032"/>
        <c:axId val="206982440"/>
      </c:lineChart>
      <c:dateAx>
        <c:axId val="206982032"/>
        <c:scaling>
          <c:orientation val="minMax"/>
        </c:scaling>
        <c:delete val="1"/>
        <c:axPos val="b"/>
        <c:numFmt formatCode="ge" sourceLinked="1"/>
        <c:majorTickMark val="none"/>
        <c:minorTickMark val="none"/>
        <c:tickLblPos val="none"/>
        <c:crossAx val="206982440"/>
        <c:crosses val="autoZero"/>
        <c:auto val="1"/>
        <c:lblOffset val="100"/>
        <c:baseTimeUnit val="years"/>
      </c:dateAx>
      <c:valAx>
        <c:axId val="206982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98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6983616"/>
        <c:axId val="20698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983616"/>
        <c:axId val="206984008"/>
      </c:lineChart>
      <c:dateAx>
        <c:axId val="206983616"/>
        <c:scaling>
          <c:orientation val="minMax"/>
        </c:scaling>
        <c:delete val="1"/>
        <c:axPos val="b"/>
        <c:numFmt formatCode="ge" sourceLinked="1"/>
        <c:majorTickMark val="none"/>
        <c:minorTickMark val="none"/>
        <c:tickLblPos val="none"/>
        <c:crossAx val="206984008"/>
        <c:crosses val="autoZero"/>
        <c:auto val="1"/>
        <c:lblOffset val="100"/>
        <c:baseTimeUnit val="years"/>
      </c:dateAx>
      <c:valAx>
        <c:axId val="20698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98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6985184"/>
        <c:axId val="20698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985184"/>
        <c:axId val="206985576"/>
      </c:lineChart>
      <c:dateAx>
        <c:axId val="206985184"/>
        <c:scaling>
          <c:orientation val="minMax"/>
        </c:scaling>
        <c:delete val="1"/>
        <c:axPos val="b"/>
        <c:numFmt formatCode="ge" sourceLinked="1"/>
        <c:majorTickMark val="none"/>
        <c:minorTickMark val="none"/>
        <c:tickLblPos val="none"/>
        <c:crossAx val="206985576"/>
        <c:crosses val="autoZero"/>
        <c:auto val="1"/>
        <c:lblOffset val="100"/>
        <c:baseTimeUnit val="years"/>
      </c:dateAx>
      <c:valAx>
        <c:axId val="20698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98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6986752"/>
        <c:axId val="20698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1193.49</c:v>
                </c:pt>
              </c:numCache>
            </c:numRef>
          </c:val>
          <c:smooth val="0"/>
        </c:ser>
        <c:dLbls>
          <c:showLegendKey val="0"/>
          <c:showVal val="0"/>
          <c:showCatName val="0"/>
          <c:showSerName val="0"/>
          <c:showPercent val="0"/>
          <c:showBubbleSize val="0"/>
        </c:dLbls>
        <c:marker val="1"/>
        <c:smooth val="0"/>
        <c:axId val="206986752"/>
        <c:axId val="206987144"/>
      </c:lineChart>
      <c:dateAx>
        <c:axId val="206986752"/>
        <c:scaling>
          <c:orientation val="minMax"/>
        </c:scaling>
        <c:delete val="1"/>
        <c:axPos val="b"/>
        <c:numFmt formatCode="ge" sourceLinked="1"/>
        <c:majorTickMark val="none"/>
        <c:minorTickMark val="none"/>
        <c:tickLblPos val="none"/>
        <c:crossAx val="206987144"/>
        <c:crosses val="autoZero"/>
        <c:auto val="1"/>
        <c:lblOffset val="100"/>
        <c:baseTimeUnit val="years"/>
      </c:dateAx>
      <c:valAx>
        <c:axId val="20698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98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30.74</c:v>
                </c:pt>
                <c:pt idx="1">
                  <c:v>31.21</c:v>
                </c:pt>
                <c:pt idx="2">
                  <c:v>30.36</c:v>
                </c:pt>
                <c:pt idx="3">
                  <c:v>30.63</c:v>
                </c:pt>
                <c:pt idx="4">
                  <c:v>35.36</c:v>
                </c:pt>
              </c:numCache>
            </c:numRef>
          </c:val>
        </c:ser>
        <c:dLbls>
          <c:showLegendKey val="0"/>
          <c:showVal val="0"/>
          <c:showCatName val="0"/>
          <c:showSerName val="0"/>
          <c:showPercent val="0"/>
          <c:showBubbleSize val="0"/>
        </c:dLbls>
        <c:gapWidth val="150"/>
        <c:axId val="206988320"/>
        <c:axId val="206988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65.569999999999993</c:v>
                </c:pt>
              </c:numCache>
            </c:numRef>
          </c:val>
          <c:smooth val="0"/>
        </c:ser>
        <c:dLbls>
          <c:showLegendKey val="0"/>
          <c:showVal val="0"/>
          <c:showCatName val="0"/>
          <c:showSerName val="0"/>
          <c:showPercent val="0"/>
          <c:showBubbleSize val="0"/>
        </c:dLbls>
        <c:marker val="1"/>
        <c:smooth val="0"/>
        <c:axId val="206988320"/>
        <c:axId val="206988712"/>
      </c:lineChart>
      <c:dateAx>
        <c:axId val="206988320"/>
        <c:scaling>
          <c:orientation val="minMax"/>
        </c:scaling>
        <c:delete val="1"/>
        <c:axPos val="b"/>
        <c:numFmt formatCode="ge" sourceLinked="1"/>
        <c:majorTickMark val="none"/>
        <c:minorTickMark val="none"/>
        <c:tickLblPos val="none"/>
        <c:crossAx val="206988712"/>
        <c:crosses val="autoZero"/>
        <c:auto val="1"/>
        <c:lblOffset val="100"/>
        <c:baseTimeUnit val="years"/>
      </c:dateAx>
      <c:valAx>
        <c:axId val="20698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9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475.88</c:v>
                </c:pt>
                <c:pt idx="1">
                  <c:v>466.99</c:v>
                </c:pt>
                <c:pt idx="2">
                  <c:v>492.55</c:v>
                </c:pt>
                <c:pt idx="3">
                  <c:v>490.18</c:v>
                </c:pt>
                <c:pt idx="4">
                  <c:v>424.93</c:v>
                </c:pt>
              </c:numCache>
            </c:numRef>
          </c:val>
        </c:ser>
        <c:dLbls>
          <c:showLegendKey val="0"/>
          <c:showVal val="0"/>
          <c:showCatName val="0"/>
          <c:showSerName val="0"/>
          <c:showPercent val="0"/>
          <c:showBubbleSize val="0"/>
        </c:dLbls>
        <c:gapWidth val="150"/>
        <c:axId val="206989888"/>
        <c:axId val="20712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263.04000000000002</c:v>
                </c:pt>
              </c:numCache>
            </c:numRef>
          </c:val>
          <c:smooth val="0"/>
        </c:ser>
        <c:dLbls>
          <c:showLegendKey val="0"/>
          <c:showVal val="0"/>
          <c:showCatName val="0"/>
          <c:showSerName val="0"/>
          <c:showPercent val="0"/>
          <c:showBubbleSize val="0"/>
        </c:dLbls>
        <c:marker val="1"/>
        <c:smooth val="0"/>
        <c:axId val="206989888"/>
        <c:axId val="207122280"/>
      </c:lineChart>
      <c:dateAx>
        <c:axId val="206989888"/>
        <c:scaling>
          <c:orientation val="minMax"/>
        </c:scaling>
        <c:delete val="1"/>
        <c:axPos val="b"/>
        <c:numFmt formatCode="ge" sourceLinked="1"/>
        <c:majorTickMark val="none"/>
        <c:minorTickMark val="none"/>
        <c:tickLblPos val="none"/>
        <c:crossAx val="207122280"/>
        <c:crosses val="autoZero"/>
        <c:auto val="1"/>
        <c:lblOffset val="100"/>
        <c:baseTimeUnit val="years"/>
      </c:dateAx>
      <c:valAx>
        <c:axId val="20712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9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和歌山県　みなべ町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Cc3</v>
      </c>
      <c r="X8" s="48"/>
      <c r="Y8" s="48"/>
      <c r="Z8" s="48"/>
      <c r="AA8" s="48"/>
      <c r="AB8" s="48"/>
      <c r="AC8" s="48"/>
      <c r="AD8" s="49" t="s">
        <v>124</v>
      </c>
      <c r="AE8" s="49"/>
      <c r="AF8" s="49"/>
      <c r="AG8" s="49"/>
      <c r="AH8" s="49"/>
      <c r="AI8" s="49"/>
      <c r="AJ8" s="49"/>
      <c r="AK8" s="4"/>
      <c r="AL8" s="50">
        <f>データ!S6</f>
        <v>13280</v>
      </c>
      <c r="AM8" s="50"/>
      <c r="AN8" s="50"/>
      <c r="AO8" s="50"/>
      <c r="AP8" s="50"/>
      <c r="AQ8" s="50"/>
      <c r="AR8" s="50"/>
      <c r="AS8" s="50"/>
      <c r="AT8" s="45">
        <f>データ!T6</f>
        <v>120.28</v>
      </c>
      <c r="AU8" s="45"/>
      <c r="AV8" s="45"/>
      <c r="AW8" s="45"/>
      <c r="AX8" s="45"/>
      <c r="AY8" s="45"/>
      <c r="AZ8" s="45"/>
      <c r="BA8" s="45"/>
      <c r="BB8" s="45">
        <f>データ!U6</f>
        <v>110.41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50.93</v>
      </c>
      <c r="Q10" s="45"/>
      <c r="R10" s="45"/>
      <c r="S10" s="45"/>
      <c r="T10" s="45"/>
      <c r="U10" s="45"/>
      <c r="V10" s="45"/>
      <c r="W10" s="45">
        <f>データ!Q6</f>
        <v>84.9</v>
      </c>
      <c r="X10" s="45"/>
      <c r="Y10" s="45"/>
      <c r="Z10" s="45"/>
      <c r="AA10" s="45"/>
      <c r="AB10" s="45"/>
      <c r="AC10" s="45"/>
      <c r="AD10" s="50">
        <f>データ!R6</f>
        <v>2700</v>
      </c>
      <c r="AE10" s="50"/>
      <c r="AF10" s="50"/>
      <c r="AG10" s="50"/>
      <c r="AH10" s="50"/>
      <c r="AI10" s="50"/>
      <c r="AJ10" s="50"/>
      <c r="AK10" s="2"/>
      <c r="AL10" s="50">
        <f>データ!V6</f>
        <v>6722</v>
      </c>
      <c r="AM10" s="50"/>
      <c r="AN10" s="50"/>
      <c r="AO10" s="50"/>
      <c r="AP10" s="50"/>
      <c r="AQ10" s="50"/>
      <c r="AR10" s="50"/>
      <c r="AS10" s="50"/>
      <c r="AT10" s="45">
        <f>データ!W6</f>
        <v>1.93</v>
      </c>
      <c r="AU10" s="45"/>
      <c r="AV10" s="45"/>
      <c r="AW10" s="45"/>
      <c r="AX10" s="45"/>
      <c r="AY10" s="45"/>
      <c r="AZ10" s="45"/>
      <c r="BA10" s="45"/>
      <c r="BB10" s="45">
        <f>データ!X6</f>
        <v>3482.9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303917</v>
      </c>
      <c r="D6" s="33">
        <f t="shared" si="3"/>
        <v>47</v>
      </c>
      <c r="E6" s="33">
        <f t="shared" si="3"/>
        <v>17</v>
      </c>
      <c r="F6" s="33">
        <f t="shared" si="3"/>
        <v>1</v>
      </c>
      <c r="G6" s="33">
        <f t="shared" si="3"/>
        <v>0</v>
      </c>
      <c r="H6" s="33" t="str">
        <f t="shared" si="3"/>
        <v>和歌山県　みなべ町</v>
      </c>
      <c r="I6" s="33" t="str">
        <f t="shared" si="3"/>
        <v>法非適用</v>
      </c>
      <c r="J6" s="33" t="str">
        <f t="shared" si="3"/>
        <v>下水道事業</v>
      </c>
      <c r="K6" s="33" t="str">
        <f t="shared" si="3"/>
        <v>公共下水道</v>
      </c>
      <c r="L6" s="33" t="str">
        <f t="shared" si="3"/>
        <v>Cc3</v>
      </c>
      <c r="M6" s="33">
        <f t="shared" si="3"/>
        <v>0</v>
      </c>
      <c r="N6" s="34" t="str">
        <f t="shared" si="3"/>
        <v>-</v>
      </c>
      <c r="O6" s="34" t="str">
        <f t="shared" si="3"/>
        <v>該当数値なし</v>
      </c>
      <c r="P6" s="34">
        <f t="shared" si="3"/>
        <v>50.93</v>
      </c>
      <c r="Q6" s="34">
        <f t="shared" si="3"/>
        <v>84.9</v>
      </c>
      <c r="R6" s="34">
        <f t="shared" si="3"/>
        <v>2700</v>
      </c>
      <c r="S6" s="34">
        <f t="shared" si="3"/>
        <v>13280</v>
      </c>
      <c r="T6" s="34">
        <f t="shared" si="3"/>
        <v>120.28</v>
      </c>
      <c r="U6" s="34">
        <f t="shared" si="3"/>
        <v>110.41</v>
      </c>
      <c r="V6" s="34">
        <f t="shared" si="3"/>
        <v>6722</v>
      </c>
      <c r="W6" s="34">
        <f t="shared" si="3"/>
        <v>1.93</v>
      </c>
      <c r="X6" s="34">
        <f t="shared" si="3"/>
        <v>3482.9</v>
      </c>
      <c r="Y6" s="35">
        <f>IF(Y7="",NA(),Y7)</f>
        <v>55.81</v>
      </c>
      <c r="Z6" s="35">
        <f t="shared" ref="Z6:AH6" si="4">IF(Z7="",NA(),Z7)</f>
        <v>54.69</v>
      </c>
      <c r="AA6" s="35">
        <f t="shared" si="4"/>
        <v>53.81</v>
      </c>
      <c r="AB6" s="35">
        <f t="shared" si="4"/>
        <v>55.56</v>
      </c>
      <c r="AC6" s="35">
        <f t="shared" si="4"/>
        <v>61.2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1574.53</v>
      </c>
      <c r="BL6" s="35">
        <f t="shared" si="7"/>
        <v>1506.51</v>
      </c>
      <c r="BM6" s="35">
        <f t="shared" si="7"/>
        <v>1315.67</v>
      </c>
      <c r="BN6" s="35">
        <f t="shared" si="7"/>
        <v>1240.1600000000001</v>
      </c>
      <c r="BO6" s="35">
        <f t="shared" si="7"/>
        <v>1193.49</v>
      </c>
      <c r="BP6" s="34" t="str">
        <f>IF(BP7="","",IF(BP7="-","【-】","【"&amp;SUBSTITUTE(TEXT(BP7,"#,##0.00"),"-","△")&amp;"】"))</f>
        <v>【728.30】</v>
      </c>
      <c r="BQ6" s="35">
        <f>IF(BQ7="",NA(),BQ7)</f>
        <v>30.74</v>
      </c>
      <c r="BR6" s="35">
        <f t="shared" ref="BR6:BZ6" si="8">IF(BR7="",NA(),BR7)</f>
        <v>31.21</v>
      </c>
      <c r="BS6" s="35">
        <f t="shared" si="8"/>
        <v>30.36</v>
      </c>
      <c r="BT6" s="35">
        <f t="shared" si="8"/>
        <v>30.63</v>
      </c>
      <c r="BU6" s="35">
        <f t="shared" si="8"/>
        <v>35.36</v>
      </c>
      <c r="BV6" s="35">
        <f t="shared" si="8"/>
        <v>57.36</v>
      </c>
      <c r="BW6" s="35">
        <f t="shared" si="8"/>
        <v>57.33</v>
      </c>
      <c r="BX6" s="35">
        <f t="shared" si="8"/>
        <v>60.78</v>
      </c>
      <c r="BY6" s="35">
        <f t="shared" si="8"/>
        <v>60.17</v>
      </c>
      <c r="BZ6" s="35">
        <f t="shared" si="8"/>
        <v>65.569999999999993</v>
      </c>
      <c r="CA6" s="34" t="str">
        <f>IF(CA7="","",IF(CA7="-","【-】","【"&amp;SUBSTITUTE(TEXT(CA7,"#,##0.00"),"-","△")&amp;"】"))</f>
        <v>【100.04】</v>
      </c>
      <c r="CB6" s="35">
        <f>IF(CB7="",NA(),CB7)</f>
        <v>475.88</v>
      </c>
      <c r="CC6" s="35">
        <f t="shared" ref="CC6:CK6" si="9">IF(CC7="",NA(),CC7)</f>
        <v>466.99</v>
      </c>
      <c r="CD6" s="35">
        <f t="shared" si="9"/>
        <v>492.55</v>
      </c>
      <c r="CE6" s="35">
        <f t="shared" si="9"/>
        <v>490.18</v>
      </c>
      <c r="CF6" s="35">
        <f t="shared" si="9"/>
        <v>424.93</v>
      </c>
      <c r="CG6" s="35">
        <f t="shared" si="9"/>
        <v>279.91000000000003</v>
      </c>
      <c r="CH6" s="35">
        <f t="shared" si="9"/>
        <v>284.52999999999997</v>
      </c>
      <c r="CI6" s="35">
        <f t="shared" si="9"/>
        <v>276.26</v>
      </c>
      <c r="CJ6" s="35">
        <f t="shared" si="9"/>
        <v>281.52999999999997</v>
      </c>
      <c r="CK6" s="35">
        <f t="shared" si="9"/>
        <v>263.04000000000002</v>
      </c>
      <c r="CL6" s="34" t="str">
        <f>IF(CL7="","",IF(CL7="-","【-】","【"&amp;SUBSTITUTE(TEXT(CL7,"#,##0.00"),"-","△")&amp;"】"))</f>
        <v>【137.82】</v>
      </c>
      <c r="CM6" s="35">
        <f>IF(CM7="",NA(),CM7)</f>
        <v>40</v>
      </c>
      <c r="CN6" s="35">
        <f t="shared" ref="CN6:CV6" si="10">IF(CN7="",NA(),CN7)</f>
        <v>41.64</v>
      </c>
      <c r="CO6" s="35">
        <f t="shared" si="10"/>
        <v>43.28</v>
      </c>
      <c r="CP6" s="35">
        <f t="shared" si="10"/>
        <v>20.92</v>
      </c>
      <c r="CQ6" s="35">
        <f t="shared" si="10"/>
        <v>22.51</v>
      </c>
      <c r="CR6" s="35">
        <f t="shared" si="10"/>
        <v>40.07</v>
      </c>
      <c r="CS6" s="35">
        <f t="shared" si="10"/>
        <v>39.92</v>
      </c>
      <c r="CT6" s="35">
        <f t="shared" si="10"/>
        <v>41.63</v>
      </c>
      <c r="CU6" s="35">
        <f t="shared" si="10"/>
        <v>44.89</v>
      </c>
      <c r="CV6" s="35">
        <f t="shared" si="10"/>
        <v>40.75</v>
      </c>
      <c r="CW6" s="34" t="str">
        <f>IF(CW7="","",IF(CW7="-","【-】","【"&amp;SUBSTITUTE(TEXT(CW7,"#,##0.00"),"-","△")&amp;"】"))</f>
        <v>【60.09】</v>
      </c>
      <c r="CX6" s="35">
        <f>IF(CX7="",NA(),CX7)</f>
        <v>56.72</v>
      </c>
      <c r="CY6" s="35">
        <f t="shared" ref="CY6:DG6" si="11">IF(CY7="",NA(),CY7)</f>
        <v>57.47</v>
      </c>
      <c r="CZ6" s="35">
        <f t="shared" si="11"/>
        <v>62.45</v>
      </c>
      <c r="DA6" s="35">
        <f t="shared" si="11"/>
        <v>61.75</v>
      </c>
      <c r="DB6" s="35">
        <f t="shared" si="11"/>
        <v>63.17</v>
      </c>
      <c r="DC6" s="35">
        <f t="shared" si="11"/>
        <v>66</v>
      </c>
      <c r="DD6" s="35">
        <f t="shared" si="11"/>
        <v>65.86</v>
      </c>
      <c r="DE6" s="35">
        <f t="shared" si="11"/>
        <v>66.33</v>
      </c>
      <c r="DF6" s="35">
        <f t="shared" si="11"/>
        <v>64.89</v>
      </c>
      <c r="DG6" s="35">
        <f t="shared" si="11"/>
        <v>64.97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0.33</v>
      </c>
      <c r="EN6" s="35">
        <f t="shared" si="14"/>
        <v>0.21</v>
      </c>
      <c r="EO6" s="34" t="str">
        <f>IF(EO7="","",IF(EO7="-","【-】","【"&amp;SUBSTITUTE(TEXT(EO7,"#,##0.00"),"-","△")&amp;"】"))</f>
        <v>【0.27】</v>
      </c>
    </row>
    <row r="7" spans="1:145" s="36" customFormat="1">
      <c r="A7" s="28"/>
      <c r="B7" s="37">
        <v>2016</v>
      </c>
      <c r="C7" s="37">
        <v>303917</v>
      </c>
      <c r="D7" s="37">
        <v>47</v>
      </c>
      <c r="E7" s="37">
        <v>17</v>
      </c>
      <c r="F7" s="37">
        <v>1</v>
      </c>
      <c r="G7" s="37">
        <v>0</v>
      </c>
      <c r="H7" s="37" t="s">
        <v>109</v>
      </c>
      <c r="I7" s="37" t="s">
        <v>110</v>
      </c>
      <c r="J7" s="37" t="s">
        <v>111</v>
      </c>
      <c r="K7" s="37" t="s">
        <v>112</v>
      </c>
      <c r="L7" s="37" t="s">
        <v>113</v>
      </c>
      <c r="M7" s="37"/>
      <c r="N7" s="38" t="s">
        <v>114</v>
      </c>
      <c r="O7" s="38" t="s">
        <v>115</v>
      </c>
      <c r="P7" s="38">
        <v>50.93</v>
      </c>
      <c r="Q7" s="38">
        <v>84.9</v>
      </c>
      <c r="R7" s="38">
        <v>2700</v>
      </c>
      <c r="S7" s="38">
        <v>13280</v>
      </c>
      <c r="T7" s="38">
        <v>120.28</v>
      </c>
      <c r="U7" s="38">
        <v>110.41</v>
      </c>
      <c r="V7" s="38">
        <v>6722</v>
      </c>
      <c r="W7" s="38">
        <v>1.93</v>
      </c>
      <c r="X7" s="38">
        <v>3482.9</v>
      </c>
      <c r="Y7" s="38">
        <v>55.81</v>
      </c>
      <c r="Z7" s="38">
        <v>54.69</v>
      </c>
      <c r="AA7" s="38">
        <v>53.81</v>
      </c>
      <c r="AB7" s="38">
        <v>55.56</v>
      </c>
      <c r="AC7" s="38">
        <v>61.2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1574.53</v>
      </c>
      <c r="BL7" s="38">
        <v>1506.51</v>
      </c>
      <c r="BM7" s="38">
        <v>1315.67</v>
      </c>
      <c r="BN7" s="38">
        <v>1240.1600000000001</v>
      </c>
      <c r="BO7" s="38">
        <v>1193.49</v>
      </c>
      <c r="BP7" s="38">
        <v>728.3</v>
      </c>
      <c r="BQ7" s="38">
        <v>30.74</v>
      </c>
      <c r="BR7" s="38">
        <v>31.21</v>
      </c>
      <c r="BS7" s="38">
        <v>30.36</v>
      </c>
      <c r="BT7" s="38">
        <v>30.63</v>
      </c>
      <c r="BU7" s="38">
        <v>35.36</v>
      </c>
      <c r="BV7" s="38">
        <v>57.36</v>
      </c>
      <c r="BW7" s="38">
        <v>57.33</v>
      </c>
      <c r="BX7" s="38">
        <v>60.78</v>
      </c>
      <c r="BY7" s="38">
        <v>60.17</v>
      </c>
      <c r="BZ7" s="38">
        <v>65.569999999999993</v>
      </c>
      <c r="CA7" s="38">
        <v>100.04</v>
      </c>
      <c r="CB7" s="38">
        <v>475.88</v>
      </c>
      <c r="CC7" s="38">
        <v>466.99</v>
      </c>
      <c r="CD7" s="38">
        <v>492.55</v>
      </c>
      <c r="CE7" s="38">
        <v>490.18</v>
      </c>
      <c r="CF7" s="38">
        <v>424.93</v>
      </c>
      <c r="CG7" s="38">
        <v>279.91000000000003</v>
      </c>
      <c r="CH7" s="38">
        <v>284.52999999999997</v>
      </c>
      <c r="CI7" s="38">
        <v>276.26</v>
      </c>
      <c r="CJ7" s="38">
        <v>281.52999999999997</v>
      </c>
      <c r="CK7" s="38">
        <v>263.04000000000002</v>
      </c>
      <c r="CL7" s="38">
        <v>137.82</v>
      </c>
      <c r="CM7" s="38">
        <v>40</v>
      </c>
      <c r="CN7" s="38">
        <v>41.64</v>
      </c>
      <c r="CO7" s="38">
        <v>43.28</v>
      </c>
      <c r="CP7" s="38">
        <v>20.92</v>
      </c>
      <c r="CQ7" s="38">
        <v>22.51</v>
      </c>
      <c r="CR7" s="38">
        <v>40.07</v>
      </c>
      <c r="CS7" s="38">
        <v>39.92</v>
      </c>
      <c r="CT7" s="38">
        <v>41.63</v>
      </c>
      <c r="CU7" s="38">
        <v>44.89</v>
      </c>
      <c r="CV7" s="38">
        <v>40.75</v>
      </c>
      <c r="CW7" s="38">
        <v>60.09</v>
      </c>
      <c r="CX7" s="38">
        <v>56.72</v>
      </c>
      <c r="CY7" s="38">
        <v>57.47</v>
      </c>
      <c r="CZ7" s="38">
        <v>62.45</v>
      </c>
      <c r="DA7" s="38">
        <v>61.75</v>
      </c>
      <c r="DB7" s="38">
        <v>63.17</v>
      </c>
      <c r="DC7" s="38">
        <v>66</v>
      </c>
      <c r="DD7" s="38">
        <v>65.86</v>
      </c>
      <c r="DE7" s="38">
        <v>66.33</v>
      </c>
      <c r="DF7" s="38">
        <v>64.89</v>
      </c>
      <c r="DG7" s="38">
        <v>64.97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0.33</v>
      </c>
      <c r="EN7" s="38">
        <v>0.21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二葉　菖</cp:lastModifiedBy>
  <cp:lastPrinted>2018-02-14T02:51:55Z</cp:lastPrinted>
  <dcterms:created xsi:type="dcterms:W3CDTF">2017-12-25T02:11:12Z</dcterms:created>
  <dcterms:modified xsi:type="dcterms:W3CDTF">2018-02-14T02:52:01Z</dcterms:modified>
  <cp:category/>
</cp:coreProperties>
</file>