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3.102.21\生活環境課\経営比較分析表\平成29年度\経営比較分析表\"/>
    </mc:Choice>
  </mc:AlternateContent>
  <workbookProtection workbookPassword="B319" lockStructure="1"/>
  <bookViews>
    <workbookView xWindow="0" yWindow="0" windowWidth="20490" windowHeight="77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<sst xmlns="http://schemas.openxmlformats.org/spreadsheetml/2006/main" count="240" uniqueCount="126">
  <si>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</si>
  <si>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</si>
  <si>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</si>
  <si>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</si>
  <si>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</si>
  <si>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</si>
  <si>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</si>
  <si>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</si>
  <si>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</si>
  <si>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</si>
  <si>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</si>
  <si>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</si>
  <si>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</si>
  <si>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</si>
  <si>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</si>
  <si>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</si>
  <si>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</si>
  <si>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</si>
  <si>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</si>
  <si>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</si>
  <si>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</si>
  <si>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</si>
  <si>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</si>
  <si>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</si>
  <si>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</si>
  <si>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</si>
  <si>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</si>
  <si>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</si>
  <si>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</si>
  <si>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</si>
  <si>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</si>
  <si>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</si>
  <si>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</si>
  <si>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</si>
  <si>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</si>
  <si>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</si>
  <si>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</si>
  <si>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</si>
  <si>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</si>
  <si>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</si>
  <si>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</si>
  <si>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</si>
  <si>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</si>
  <si>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</si>
  <si>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</si>
  <si>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</si>
  <si>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</si>
  <si>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</si>
  <si>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</si>
  <si>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</si>
  <si>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</si>
  <si>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</si>
  <si>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</si>
  <si>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</si>
  <si>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</si>
  <si>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</si>
  <si>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</si>
  <si>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</si>
  <si>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</si>
  <si>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</si>
  <si>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</si>
  <si>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</si>
  <si>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</si>
  <si>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</si>
  <si>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</si>
  <si>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</si>
  <si>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</si>
  <si>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</si>
  <si>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</si>
  <si>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</si>
  <si>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</si>
  <si>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</si>
  <si>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</si>
  <si>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</si>
  <si>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</si>
  <si>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</si>
  <si>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</si>
  <si>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</si>
  <si>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</si>
  <si>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</si>
  <si>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</si>
  <si>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</si>
  <si>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</si>
  <si>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</si>
  <si>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</si>
  <si>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</si>
  <si>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</si>
  <si>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</si>
  <si>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</si>
  <si>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</si>
  <si>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</si>
  <si>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</si>
  <si>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</si>
  <si>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</si>
  <si>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</si>
  <si>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</si>
  <si>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</si>
  <si>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</si>
  <si>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</si>
  <si>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</si>
  <si>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</si>
  <si>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</si>
  <si>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</si>
  <si>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</si>
  <si>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</si>
  <si>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</si>
  <si>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</si>
  <si>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</si>
  <si>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</si>
  <si>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</si>
  <si>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印南町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</si>
  <si>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</si>
  <si>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</si>
  <si>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</si>
  <si>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</si>
  <si>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</si>
  <si>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</si>
  <si>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</si>
  <si>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</si>
  <si>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</si>
  <si>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</si>
  <si>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</si>
  <si>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汚水処理原価が修繕費の減により、類似団体平均を上回っているものの、前年度よりも低下した。
また前年度から一般会計繰入金が増加したが、ここ数年、地方債の新規借入を行っていないため地方債残高は減少してきている。</t>
    <rPh sb="0" eb="2">
      <t>オスイ</t>
    </rPh>
    <rPh sb="2" eb="4">
      <t>ショリ</t>
    </rPh>
    <rPh sb="4" eb="6">
      <t>ゲンカ</t>
    </rPh>
    <rPh sb="7" eb="9">
      <t>シュウゼン</t>
    </rPh>
    <rPh sb="9" eb="10">
      <t>ヒ</t>
    </rPh>
    <rPh sb="11" eb="12">
      <t>ゲン</t>
    </rPh>
    <rPh sb="16" eb="18">
      <t>ルイジ</t>
    </rPh>
    <rPh sb="18" eb="20">
      <t>ダンタイ</t>
    </rPh>
    <rPh sb="20" eb="22">
      <t>ヘイキン</t>
    </rPh>
    <rPh sb="23" eb="25">
      <t>ウワマワ</t>
    </rPh>
    <rPh sb="33" eb="35">
      <t>ゼンネン</t>
    </rPh>
    <rPh sb="35" eb="36">
      <t>ド</t>
    </rPh>
    <rPh sb="39" eb="41">
      <t>テイカ</t>
    </rPh>
    <rPh sb="47" eb="50">
      <t>ゼンネンド</t>
    </rPh>
    <rPh sb="52" eb="54">
      <t>イッパン</t>
    </rPh>
    <rPh sb="54" eb="56">
      <t>カイケイ</t>
    </rPh>
    <rPh sb="56" eb="58">
      <t>クリイレ</t>
    </rPh>
    <rPh sb="58" eb="59">
      <t>キン</t>
    </rPh>
    <rPh sb="60" eb="62">
      <t>ゾウカ</t>
    </rPh>
    <rPh sb="68" eb="70">
      <t>スウネン</t>
    </rPh>
    <rPh sb="71" eb="74">
      <t>チホウサイ</t>
    </rPh>
    <rPh sb="75" eb="77">
      <t>シンキ</t>
    </rPh>
    <rPh sb="77" eb="79">
      <t>カリイレ</t>
    </rPh>
    <rPh sb="80" eb="81">
      <t>オコナ</t>
    </rPh>
    <rPh sb="88" eb="91">
      <t>チホウサイ</t>
    </rPh>
    <rPh sb="91" eb="93">
      <t>ザンダカ</t>
    </rPh>
    <rPh sb="94" eb="96">
      <t>ゲンショウ</t>
    </rPh>
    <phoneticPr fontId="4"/>
  </si>
  <si>
    <t>供用開始から10年が経過する処理施設において
維持修繕に対する経費が発生しつつあり、修繕費の増減が各数値に大きく影響している。
接続率の向上・収納率の確保を重点に実施していく。</t>
    <rPh sb="0" eb="2">
      <t>キョウヨウ</t>
    </rPh>
    <rPh sb="2" eb="4">
      <t>カイシ</t>
    </rPh>
    <rPh sb="8" eb="9">
      <t>ネン</t>
    </rPh>
    <rPh sb="10" eb="12">
      <t>ケイカ</t>
    </rPh>
    <rPh sb="14" eb="16">
      <t>ショリ</t>
    </rPh>
    <rPh sb="16" eb="18">
      <t>シセツ</t>
    </rPh>
    <rPh sb="23" eb="25">
      <t>イジ</t>
    </rPh>
    <rPh sb="25" eb="27">
      <t>シュウゼン</t>
    </rPh>
    <rPh sb="28" eb="29">
      <t>タイ</t>
    </rPh>
    <rPh sb="31" eb="33">
      <t>ケイヒ</t>
    </rPh>
    <rPh sb="34" eb="36">
      <t>ハッセイ</t>
    </rPh>
    <rPh sb="42" eb="44">
      <t>シュウゼン</t>
    </rPh>
    <rPh sb="44" eb="45">
      <t>ヒ</t>
    </rPh>
    <rPh sb="46" eb="48">
      <t>ゾウゲン</t>
    </rPh>
    <rPh sb="49" eb="50">
      <t>カク</t>
    </rPh>
    <rPh sb="50" eb="52">
      <t>スウチ</t>
    </rPh>
    <rPh sb="53" eb="54">
      <t>オオ</t>
    </rPh>
    <rPh sb="56" eb="58">
      <t>エイキョウ</t>
    </rPh>
    <rPh sb="64" eb="66">
      <t>セツゾク</t>
    </rPh>
    <rPh sb="66" eb="67">
      <t>リツ</t>
    </rPh>
    <rPh sb="68" eb="70">
      <t>コウジョウ</t>
    </rPh>
    <rPh sb="71" eb="73">
      <t>シュウノウ</t>
    </rPh>
    <rPh sb="73" eb="74">
      <t>リツ</t>
    </rPh>
    <rPh sb="75" eb="77">
      <t>カクホ</t>
    </rPh>
    <rPh sb="78" eb="80">
      <t>ジュウテン</t>
    </rPh>
    <rPh sb="81" eb="83">
      <t>ジッシ</t>
    </rPh>
    <phoneticPr fontId="4"/>
  </si>
  <si>
    <t>非設置</t>
    <rPh sb="0" eb="1">
      <t>ヒ</t>
    </rPh>
    <rPh sb="1" eb="3">
      <t>セッチ</t>
    </rPh>
    <phoneticPr fontId="4"/>
  </si>
  <si>
    <t>町内3施設のうち山口・古井処理施設については
機能強化事業の採択のため、平成27年度には機能診断・最適整備構想を策定し、平成28年度には事業計画の策定を行った。平成29年度には実施設計を行い
平成30年度には古井地区処理施設で事業実施予定である。</t>
    <rPh sb="0" eb="2">
      <t>チョウナイ</t>
    </rPh>
    <rPh sb="3" eb="5">
      <t>シセツ</t>
    </rPh>
    <rPh sb="8" eb="10">
      <t>ヤマグチ</t>
    </rPh>
    <rPh sb="11" eb="13">
      <t>フルイ</t>
    </rPh>
    <rPh sb="13" eb="15">
      <t>ショリ</t>
    </rPh>
    <rPh sb="15" eb="17">
      <t>シセツ</t>
    </rPh>
    <rPh sb="23" eb="25">
      <t>キノウ</t>
    </rPh>
    <rPh sb="25" eb="27">
      <t>キョウカ</t>
    </rPh>
    <rPh sb="27" eb="29">
      <t>ジギョウ</t>
    </rPh>
    <rPh sb="30" eb="32">
      <t>サイタク</t>
    </rPh>
    <rPh sb="36" eb="38">
      <t>ヘイセイ</t>
    </rPh>
    <rPh sb="40" eb="42">
      <t>ネンド</t>
    </rPh>
    <rPh sb="44" eb="46">
      <t>キノウ</t>
    </rPh>
    <rPh sb="46" eb="48">
      <t>シンダン</t>
    </rPh>
    <rPh sb="49" eb="51">
      <t>サイテキ</t>
    </rPh>
    <rPh sb="51" eb="53">
      <t>セイビ</t>
    </rPh>
    <rPh sb="53" eb="55">
      <t>コウソウ</t>
    </rPh>
    <rPh sb="56" eb="58">
      <t>サクテイ</t>
    </rPh>
    <rPh sb="60" eb="62">
      <t>ヘイセイ</t>
    </rPh>
    <rPh sb="64" eb="66">
      <t>ネンド</t>
    </rPh>
    <rPh sb="68" eb="70">
      <t>ジギョウ</t>
    </rPh>
    <rPh sb="70" eb="72">
      <t>ケイカク</t>
    </rPh>
    <rPh sb="73" eb="75">
      <t>サクテイ</t>
    </rPh>
    <rPh sb="76" eb="77">
      <t>オコナ</t>
    </rPh>
    <rPh sb="80" eb="82">
      <t>ヘイセイ</t>
    </rPh>
    <rPh sb="84" eb="86">
      <t>ネンド</t>
    </rPh>
    <rPh sb="88" eb="90">
      <t>ジッシ</t>
    </rPh>
    <rPh sb="90" eb="92">
      <t>セッケイ</t>
    </rPh>
    <rPh sb="93" eb="94">
      <t>オコナ</t>
    </rPh>
    <rPh sb="96" eb="98">
      <t>ヘイセイ</t>
    </rPh>
    <rPh sb="100" eb="102">
      <t>ネンド</t>
    </rPh>
    <rPh sb="104" eb="106">
      <t>フルイ</t>
    </rPh>
    <rPh sb="106" eb="108">
      <t>チク</t>
    </rPh>
    <rPh sb="108" eb="110">
      <t>ショリ</t>
    </rPh>
    <rPh sb="110" eb="112">
      <t>シセツ</t>
    </rPh>
    <rPh sb="113" eb="115">
      <t>ジギョウ</t>
    </rPh>
    <rPh sb="115" eb="117">
      <t>ジッシ</t>
    </rPh>
    <rPh sb="117" eb="11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</si>
</sst>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718016"/>
        <c:axId val="11871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118718016"/>
        <c:axId val="118718408"/>
      </c:lineChart>
      <c:dateAx>
        <c:axId val="118718016"/>
        <c:scaling>
          <c:orientation val="minMax"/>
        </c:scaling>
        <c:delete val="1"/>
        <c:axPos val="b"/>
        <c:numFmt formatCode="ge" sourceLinked="1"/>
        <c:majorTickMark val="none"/>
        <c:minorTickMark val="none"/>
        <c:tickLblPos val="none"/>
        <c:crossAx val="118718408"/>
        <c:crosses val="autoZero"/>
        <c:auto val="1"/>
        <c:lblOffset val="100"/>
        <c:baseTimeUnit val="years"/>
      </c:dateAx>
      <c:valAx>
        <c:axId val="11871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74.73</c:v>
                </c:pt>
                <c:pt idx="1">
                  <c:v>80.38</c:v>
                </c:pt>
                <c:pt idx="2">
                  <c:v>78.760000000000005</c:v>
                </c:pt>
                <c:pt idx="3">
                  <c:v>77.959999999999994</c:v>
                </c:pt>
                <c:pt idx="4">
                  <c:v>77.959999999999994</c:v>
                </c:pt>
              </c:numCache>
            </c:numRef>
          </c:val>
        </c:ser>
        <c:dLbls>
          <c:showLegendKey val="0"/>
          <c:showVal val="0"/>
          <c:showCatName val="0"/>
          <c:showSerName val="0"/>
          <c:showPercent val="0"/>
          <c:showBubbleSize val="0"/>
        </c:dLbls>
        <c:gapWidth val="150"/>
        <c:axId val="248884608"/>
        <c:axId val="24913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248884608"/>
        <c:axId val="249138120"/>
      </c:lineChart>
      <c:dateAx>
        <c:axId val="248884608"/>
        <c:scaling>
          <c:orientation val="minMax"/>
        </c:scaling>
        <c:delete val="1"/>
        <c:axPos val="b"/>
        <c:numFmt formatCode="ge" sourceLinked="1"/>
        <c:majorTickMark val="none"/>
        <c:minorTickMark val="none"/>
        <c:tickLblPos val="none"/>
        <c:crossAx val="249138120"/>
        <c:crosses val="autoZero"/>
        <c:auto val="1"/>
        <c:lblOffset val="100"/>
        <c:baseTimeUnit val="years"/>
      </c:dateAx>
      <c:valAx>
        <c:axId val="24913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82.93</c:v>
                </c:pt>
                <c:pt idx="1">
                  <c:v>84.54</c:v>
                </c:pt>
                <c:pt idx="2">
                  <c:v>84.59</c:v>
                </c:pt>
                <c:pt idx="3">
                  <c:v>83.55</c:v>
                </c:pt>
                <c:pt idx="4">
                  <c:v>83.01</c:v>
                </c:pt>
              </c:numCache>
            </c:numRef>
          </c:val>
        </c:ser>
        <c:dLbls>
          <c:showLegendKey val="0"/>
          <c:showVal val="0"/>
          <c:showCatName val="0"/>
          <c:showSerName val="0"/>
          <c:showPercent val="0"/>
          <c:showBubbleSize val="0"/>
        </c:dLbls>
        <c:gapWidth val="150"/>
        <c:axId val="248836792"/>
        <c:axId val="2491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248836792"/>
        <c:axId val="249139296"/>
      </c:lineChart>
      <c:dateAx>
        <c:axId val="248836792"/>
        <c:scaling>
          <c:orientation val="minMax"/>
        </c:scaling>
        <c:delete val="1"/>
        <c:axPos val="b"/>
        <c:numFmt formatCode="ge" sourceLinked="1"/>
        <c:majorTickMark val="none"/>
        <c:minorTickMark val="none"/>
        <c:tickLblPos val="none"/>
        <c:crossAx val="249139296"/>
        <c:crosses val="autoZero"/>
        <c:auto val="1"/>
        <c:lblOffset val="100"/>
        <c:baseTimeUnit val="years"/>
      </c:dateAx>
      <c:valAx>
        <c:axId val="2491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3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75.2</c:v>
                </c:pt>
                <c:pt idx="1">
                  <c:v>98.58</c:v>
                </c:pt>
                <c:pt idx="2">
                  <c:v>100.49</c:v>
                </c:pt>
                <c:pt idx="3">
                  <c:v>98.7</c:v>
                </c:pt>
                <c:pt idx="4">
                  <c:v>100.4</c:v>
                </c:pt>
              </c:numCache>
            </c:numRef>
          </c:val>
        </c:ser>
        <c:dLbls>
          <c:showLegendKey val="0"/>
          <c:showVal val="0"/>
          <c:showCatName val="0"/>
          <c:showSerName val="0"/>
          <c:showPercent val="0"/>
          <c:showBubbleSize val="0"/>
        </c:dLbls>
        <c:gapWidth val="150"/>
        <c:axId val="187061776"/>
        <c:axId val="18706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061776"/>
        <c:axId val="187062168"/>
      </c:lineChart>
      <c:dateAx>
        <c:axId val="187061776"/>
        <c:scaling>
          <c:orientation val="minMax"/>
        </c:scaling>
        <c:delete val="1"/>
        <c:axPos val="b"/>
        <c:numFmt formatCode="ge" sourceLinked="1"/>
        <c:majorTickMark val="none"/>
        <c:minorTickMark val="none"/>
        <c:tickLblPos val="none"/>
        <c:crossAx val="187062168"/>
        <c:crosses val="autoZero"/>
        <c:auto val="1"/>
        <c:lblOffset val="100"/>
        <c:baseTimeUnit val="years"/>
      </c:dateAx>
      <c:valAx>
        <c:axId val="18706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6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063344"/>
        <c:axId val="18706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063344"/>
        <c:axId val="187063736"/>
      </c:lineChart>
      <c:dateAx>
        <c:axId val="187063344"/>
        <c:scaling>
          <c:orientation val="minMax"/>
        </c:scaling>
        <c:delete val="1"/>
        <c:axPos val="b"/>
        <c:numFmt formatCode="ge" sourceLinked="1"/>
        <c:majorTickMark val="none"/>
        <c:minorTickMark val="none"/>
        <c:tickLblPos val="none"/>
        <c:crossAx val="187063736"/>
        <c:crosses val="autoZero"/>
        <c:auto val="1"/>
        <c:lblOffset val="100"/>
        <c:baseTimeUnit val="years"/>
      </c:dateAx>
      <c:valAx>
        <c:axId val="18706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6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740296"/>
        <c:axId val="24874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740296"/>
        <c:axId val="248740688"/>
      </c:lineChart>
      <c:dateAx>
        <c:axId val="248740296"/>
        <c:scaling>
          <c:orientation val="minMax"/>
        </c:scaling>
        <c:delete val="1"/>
        <c:axPos val="b"/>
        <c:numFmt formatCode="ge" sourceLinked="1"/>
        <c:majorTickMark val="none"/>
        <c:minorTickMark val="none"/>
        <c:tickLblPos val="none"/>
        <c:crossAx val="248740688"/>
        <c:crosses val="autoZero"/>
        <c:auto val="1"/>
        <c:lblOffset val="100"/>
        <c:baseTimeUnit val="years"/>
      </c:dateAx>
      <c:valAx>
        <c:axId val="24874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4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743432"/>
        <c:axId val="24874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743432"/>
        <c:axId val="248743824"/>
      </c:lineChart>
      <c:dateAx>
        <c:axId val="248743432"/>
        <c:scaling>
          <c:orientation val="minMax"/>
        </c:scaling>
        <c:delete val="1"/>
        <c:axPos val="b"/>
        <c:numFmt formatCode="ge" sourceLinked="1"/>
        <c:majorTickMark val="none"/>
        <c:minorTickMark val="none"/>
        <c:tickLblPos val="none"/>
        <c:crossAx val="248743824"/>
        <c:crosses val="autoZero"/>
        <c:auto val="1"/>
        <c:lblOffset val="100"/>
        <c:baseTimeUnit val="years"/>
      </c:dateAx>
      <c:valAx>
        <c:axId val="24874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4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837184"/>
        <c:axId val="24883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837184"/>
        <c:axId val="248837576"/>
      </c:lineChart>
      <c:dateAx>
        <c:axId val="248837184"/>
        <c:scaling>
          <c:orientation val="minMax"/>
        </c:scaling>
        <c:delete val="1"/>
        <c:axPos val="b"/>
        <c:numFmt formatCode="ge" sourceLinked="1"/>
        <c:majorTickMark val="none"/>
        <c:minorTickMark val="none"/>
        <c:tickLblPos val="none"/>
        <c:crossAx val="248837576"/>
        <c:crosses val="autoZero"/>
        <c:auto val="1"/>
        <c:lblOffset val="100"/>
        <c:baseTimeUnit val="years"/>
      </c:dateAx>
      <c:valAx>
        <c:axId val="24883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2450.2600000000002</c:v>
                </c:pt>
                <c:pt idx="1">
                  <c:v>2362.54</c:v>
                </c:pt>
                <c:pt idx="2">
                  <c:v>1980.12</c:v>
                </c:pt>
                <c:pt idx="3" formatCode="#,##0.00;&quot;△&quot;#,##0.00">
                  <c:v>0</c:v>
                </c:pt>
                <c:pt idx="4" formatCode="#,##0.00;&quot;△&quot;#,##0.00">
                  <c:v>0</c:v>
                </c:pt>
              </c:numCache>
            </c:numRef>
          </c:val>
        </c:ser>
        <c:dLbls>
          <c:showLegendKey val="0"/>
          <c:showVal val="0"/>
          <c:showCatName val="0"/>
          <c:showSerName val="0"/>
          <c:showPercent val="0"/>
          <c:showBubbleSize val="0"/>
        </c:dLbls>
        <c:gapWidth val="150"/>
        <c:axId val="248838752"/>
        <c:axId val="24883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248838752"/>
        <c:axId val="248839144"/>
      </c:lineChart>
      <c:dateAx>
        <c:axId val="248838752"/>
        <c:scaling>
          <c:orientation val="minMax"/>
        </c:scaling>
        <c:delete val="1"/>
        <c:axPos val="b"/>
        <c:numFmt formatCode="ge" sourceLinked="1"/>
        <c:majorTickMark val="none"/>
        <c:minorTickMark val="none"/>
        <c:tickLblPos val="none"/>
        <c:crossAx val="248839144"/>
        <c:crosses val="autoZero"/>
        <c:auto val="1"/>
        <c:lblOffset val="100"/>
        <c:baseTimeUnit val="years"/>
      </c:dateAx>
      <c:valAx>
        <c:axId val="24883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35.119999999999997</c:v>
                </c:pt>
                <c:pt idx="1">
                  <c:v>34.65</c:v>
                </c:pt>
                <c:pt idx="2">
                  <c:v>37.83</c:v>
                </c:pt>
                <c:pt idx="3">
                  <c:v>30.99</c:v>
                </c:pt>
                <c:pt idx="4">
                  <c:v>34.619999999999997</c:v>
                </c:pt>
              </c:numCache>
            </c:numRef>
          </c:val>
        </c:ser>
        <c:dLbls>
          <c:showLegendKey val="0"/>
          <c:showVal val="0"/>
          <c:showCatName val="0"/>
          <c:showSerName val="0"/>
          <c:showPercent val="0"/>
          <c:showBubbleSize val="0"/>
        </c:dLbls>
        <c:gapWidth val="150"/>
        <c:axId val="248881472"/>
        <c:axId val="24888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248881472"/>
        <c:axId val="248881864"/>
      </c:lineChart>
      <c:dateAx>
        <c:axId val="248881472"/>
        <c:scaling>
          <c:orientation val="minMax"/>
        </c:scaling>
        <c:delete val="1"/>
        <c:axPos val="b"/>
        <c:numFmt formatCode="ge" sourceLinked="1"/>
        <c:majorTickMark val="none"/>
        <c:minorTickMark val="none"/>
        <c:tickLblPos val="none"/>
        <c:crossAx val="248881864"/>
        <c:crosses val="autoZero"/>
        <c:auto val="1"/>
        <c:lblOffset val="100"/>
        <c:baseTimeUnit val="years"/>
      </c:dateAx>
      <c:valAx>
        <c:axId val="24888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434.88</c:v>
                </c:pt>
                <c:pt idx="1">
                  <c:v>439.57</c:v>
                </c:pt>
                <c:pt idx="2">
                  <c:v>467.67</c:v>
                </c:pt>
                <c:pt idx="3">
                  <c:v>579.54999999999995</c:v>
                </c:pt>
                <c:pt idx="4">
                  <c:v>519.61</c:v>
                </c:pt>
              </c:numCache>
            </c:numRef>
          </c:val>
        </c:ser>
        <c:dLbls>
          <c:showLegendKey val="0"/>
          <c:showVal val="0"/>
          <c:showCatName val="0"/>
          <c:showSerName val="0"/>
          <c:showPercent val="0"/>
          <c:showBubbleSize val="0"/>
        </c:dLbls>
        <c:gapWidth val="150"/>
        <c:axId val="248883040"/>
        <c:axId val="24888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248883040"/>
        <c:axId val="248883432"/>
      </c:lineChart>
      <c:dateAx>
        <c:axId val="248883040"/>
        <c:scaling>
          <c:orientation val="minMax"/>
        </c:scaling>
        <c:delete val="1"/>
        <c:axPos val="b"/>
        <c:numFmt formatCode="ge" sourceLinked="1"/>
        <c:majorTickMark val="none"/>
        <c:minorTickMark val="none"/>
        <c:tickLblPos val="none"/>
        <c:crossAx val="248883432"/>
        <c:crosses val="autoZero"/>
        <c:auto val="1"/>
        <c:lblOffset val="100"/>
        <c:baseTimeUnit val="years"/>
      </c:dateAx>
      <c:valAx>
        <c:axId val="24888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37"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和歌山県　印南町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
        <v>124</v>
      </c>
      <c r="AE8" s="73"/>
      <c r="AF8" s="73"/>
      <c r="AG8" s="73"/>
      <c r="AH8" s="73"/>
      <c r="AI8" s="73"/>
      <c r="AJ8" s="73"/>
      <c r="AK8" s="4"/>
      <c r="AL8" s="67">
        <f>データ!S6</f>
        <v>8521</v>
      </c>
      <c r="AM8" s="67"/>
      <c r="AN8" s="67"/>
      <c r="AO8" s="67"/>
      <c r="AP8" s="67"/>
      <c r="AQ8" s="67"/>
      <c r="AR8" s="67"/>
      <c r="AS8" s="67"/>
      <c r="AT8" s="66">
        <f>データ!T6</f>
        <v>113.62</v>
      </c>
      <c r="AU8" s="66"/>
      <c r="AV8" s="66"/>
      <c r="AW8" s="66"/>
      <c r="AX8" s="66"/>
      <c r="AY8" s="66"/>
      <c r="AZ8" s="66"/>
      <c r="BA8" s="66"/>
      <c r="BB8" s="66">
        <f>データ!U6</f>
        <v>75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13.53</v>
      </c>
      <c r="Q10" s="66"/>
      <c r="R10" s="66"/>
      <c r="S10" s="66"/>
      <c r="T10" s="66"/>
      <c r="U10" s="66"/>
      <c r="V10" s="66"/>
      <c r="W10" s="66">
        <f>データ!Q6</f>
        <v>100</v>
      </c>
      <c r="X10" s="66"/>
      <c r="Y10" s="66"/>
      <c r="Z10" s="66"/>
      <c r="AA10" s="66"/>
      <c r="AB10" s="66"/>
      <c r="AC10" s="66"/>
      <c r="AD10" s="67">
        <f>データ!R6</f>
        <v>4900</v>
      </c>
      <c r="AE10" s="67"/>
      <c r="AF10" s="67"/>
      <c r="AG10" s="67"/>
      <c r="AH10" s="67"/>
      <c r="AI10" s="67"/>
      <c r="AJ10" s="67"/>
      <c r="AK10" s="2"/>
      <c r="AL10" s="67">
        <f>データ!V6</f>
        <v>1148</v>
      </c>
      <c r="AM10" s="67"/>
      <c r="AN10" s="67"/>
      <c r="AO10" s="67"/>
      <c r="AP10" s="67"/>
      <c r="AQ10" s="67"/>
      <c r="AR10" s="67"/>
      <c r="AS10" s="67"/>
      <c r="AT10" s="66">
        <f>データ!W6</f>
        <v>0.38</v>
      </c>
      <c r="AU10" s="66"/>
      <c r="AV10" s="66"/>
      <c r="AW10" s="66"/>
      <c r="AX10" s="66"/>
      <c r="AY10" s="66"/>
      <c r="AZ10" s="66"/>
      <c r="BA10" s="66"/>
      <c r="BB10" s="66">
        <f>データ!X6</f>
        <v>3021.05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303909</v>
      </c>
      <c r="D6" s="33">
        <f t="shared" si="3"/>
        <v>47</v>
      </c>
      <c r="E6" s="33">
        <f t="shared" si="3"/>
        <v>17</v>
      </c>
      <c r="F6" s="33">
        <f t="shared" si="3"/>
        <v>5</v>
      </c>
      <c r="G6" s="33">
        <f t="shared" si="3"/>
        <v>0</v>
      </c>
      <c r="H6" s="33" t="str">
        <f t="shared" si="3"/>
        <v>和歌山県　印南町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13.53</v>
      </c>
      <c r="Q6" s="34">
        <f t="shared" si="3"/>
        <v>100</v>
      </c>
      <c r="R6" s="34">
        <f t="shared" si="3"/>
        <v>4900</v>
      </c>
      <c r="S6" s="34">
        <f t="shared" si="3"/>
        <v>8521</v>
      </c>
      <c r="T6" s="34">
        <f t="shared" si="3"/>
        <v>113.62</v>
      </c>
      <c r="U6" s="34">
        <f t="shared" si="3"/>
        <v>75</v>
      </c>
      <c r="V6" s="34">
        <f t="shared" si="3"/>
        <v>1148</v>
      </c>
      <c r="W6" s="34">
        <f t="shared" si="3"/>
        <v>0.38</v>
      </c>
      <c r="X6" s="34">
        <f t="shared" si="3"/>
        <v>3021.05</v>
      </c>
      <c r="Y6" s="35">
        <f>IF(Y7="",NA(),Y7)</f>
        <v>75.2</v>
      </c>
      <c r="Z6" s="35">
        <f t="shared" ref="Z6:AH6" si="4">IF(Z7="",NA(),Z7)</f>
        <v>98.58</v>
      </c>
      <c r="AA6" s="35">
        <f t="shared" si="4"/>
        <v>100.49</v>
      </c>
      <c r="AB6" s="35">
        <f t="shared" si="4"/>
        <v>98.7</v>
      </c>
      <c r="AC6" s="35">
        <f t="shared" si="4"/>
        <v>100.4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2450.2600000000002</v>
      </c>
      <c r="BG6" s="35">
        <f t="shared" ref="BG6:BO6" si="7">IF(BG7="",NA(),BG7)</f>
        <v>2362.54</v>
      </c>
      <c r="BH6" s="35">
        <f t="shared" si="7"/>
        <v>1980.12</v>
      </c>
      <c r="BI6" s="34">
        <f t="shared" si="7"/>
        <v>0</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35.119999999999997</v>
      </c>
      <c r="BR6" s="35">
        <f t="shared" ref="BR6:BZ6" si="8">IF(BR7="",NA(),BR7)</f>
        <v>34.65</v>
      </c>
      <c r="BS6" s="35">
        <f t="shared" si="8"/>
        <v>37.83</v>
      </c>
      <c r="BT6" s="35">
        <f t="shared" si="8"/>
        <v>30.99</v>
      </c>
      <c r="BU6" s="35">
        <f t="shared" si="8"/>
        <v>34.619999999999997</v>
      </c>
      <c r="BV6" s="35">
        <f t="shared" si="8"/>
        <v>42.48</v>
      </c>
      <c r="BW6" s="35">
        <f t="shared" si="8"/>
        <v>41.04</v>
      </c>
      <c r="BX6" s="35">
        <f t="shared" si="8"/>
        <v>41.08</v>
      </c>
      <c r="BY6" s="35">
        <f t="shared" si="8"/>
        <v>41.34</v>
      </c>
      <c r="BZ6" s="35">
        <f t="shared" si="8"/>
        <v>40.06</v>
      </c>
      <c r="CA6" s="34" t="str">
        <f>IF(CA7="","",IF(CA7="-","【-】","【"&amp;SUBSTITUTE(TEXT(CA7,"#,##0.00"),"-","△")&amp;"】"))</f>
        <v>【55.73】</v>
      </c>
      <c r="CB6" s="35">
        <f>IF(CB7="",NA(),CB7)</f>
        <v>434.88</v>
      </c>
      <c r="CC6" s="35">
        <f t="shared" ref="CC6:CK6" si="9">IF(CC7="",NA(),CC7)</f>
        <v>439.57</v>
      </c>
      <c r="CD6" s="35">
        <f t="shared" si="9"/>
        <v>467.67</v>
      </c>
      <c r="CE6" s="35">
        <f t="shared" si="9"/>
        <v>579.54999999999995</v>
      </c>
      <c r="CF6" s="35">
        <f t="shared" si="9"/>
        <v>519.61</v>
      </c>
      <c r="CG6" s="35">
        <f t="shared" si="9"/>
        <v>343.8</v>
      </c>
      <c r="CH6" s="35">
        <f t="shared" si="9"/>
        <v>357.08</v>
      </c>
      <c r="CI6" s="35">
        <f t="shared" si="9"/>
        <v>378.08</v>
      </c>
      <c r="CJ6" s="35">
        <f t="shared" si="9"/>
        <v>357.49</v>
      </c>
      <c r="CK6" s="35">
        <f t="shared" si="9"/>
        <v>355.22</v>
      </c>
      <c r="CL6" s="34" t="str">
        <f>IF(CL7="","",IF(CL7="-","【-】","【"&amp;SUBSTITUTE(TEXT(CL7,"#,##0.00"),"-","△")&amp;"】"))</f>
        <v>【276.78】</v>
      </c>
      <c r="CM6" s="35">
        <f>IF(CM7="",NA(),CM7)</f>
        <v>74.73</v>
      </c>
      <c r="CN6" s="35">
        <f t="shared" ref="CN6:CV6" si="10">IF(CN7="",NA(),CN7)</f>
        <v>80.38</v>
      </c>
      <c r="CO6" s="35">
        <f t="shared" si="10"/>
        <v>78.760000000000005</v>
      </c>
      <c r="CP6" s="35">
        <f t="shared" si="10"/>
        <v>77.959999999999994</v>
      </c>
      <c r="CQ6" s="35">
        <f t="shared" si="10"/>
        <v>77.959999999999994</v>
      </c>
      <c r="CR6" s="35">
        <f t="shared" si="10"/>
        <v>46.06</v>
      </c>
      <c r="CS6" s="35">
        <f t="shared" si="10"/>
        <v>45.95</v>
      </c>
      <c r="CT6" s="35">
        <f t="shared" si="10"/>
        <v>44.69</v>
      </c>
      <c r="CU6" s="35">
        <f t="shared" si="10"/>
        <v>44.69</v>
      </c>
      <c r="CV6" s="35">
        <f t="shared" si="10"/>
        <v>42.84</v>
      </c>
      <c r="CW6" s="34" t="str">
        <f>IF(CW7="","",IF(CW7="-","【-】","【"&amp;SUBSTITUTE(TEXT(CW7,"#,##0.00"),"-","△")&amp;"】"))</f>
        <v>【59.15】</v>
      </c>
      <c r="CX6" s="35">
        <f>IF(CX7="",NA(),CX7)</f>
        <v>82.93</v>
      </c>
      <c r="CY6" s="35">
        <f t="shared" ref="CY6:DG6" si="11">IF(CY7="",NA(),CY7)</f>
        <v>84.54</v>
      </c>
      <c r="CZ6" s="35">
        <f t="shared" si="11"/>
        <v>84.59</v>
      </c>
      <c r="DA6" s="35">
        <f t="shared" si="11"/>
        <v>83.55</v>
      </c>
      <c r="DB6" s="35">
        <f t="shared" si="11"/>
        <v>83.01</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303909</v>
      </c>
      <c r="D7" s="37">
        <v>47</v>
      </c>
      <c r="E7" s="37">
        <v>17</v>
      </c>
      <c r="F7" s="37">
        <v>5</v>
      </c>
      <c r="G7" s="37">
        <v>0</v>
      </c>
      <c r="H7" s="37" t="s">
        <v>110</v>
      </c>
      <c r="I7" s="37" t="s">
        <v>111</v>
      </c>
      <c r="J7" s="37" t="s">
        <v>112</v>
      </c>
      <c r="K7" s="37" t="s">
        <v>113</v>
      </c>
      <c r="L7" s="37" t="s">
        <v>114</v>
      </c>
      <c r="M7" s="37"/>
      <c r="N7" s="38" t="s">
        <v>115</v>
      </c>
      <c r="O7" s="38" t="s">
        <v>116</v>
      </c>
      <c r="P7" s="38">
        <v>13.53</v>
      </c>
      <c r="Q7" s="38">
        <v>100</v>
      </c>
      <c r="R7" s="38">
        <v>4900</v>
      </c>
      <c r="S7" s="38">
        <v>8521</v>
      </c>
      <c r="T7" s="38">
        <v>113.62</v>
      </c>
      <c r="U7" s="38">
        <v>75</v>
      </c>
      <c r="V7" s="38">
        <v>1148</v>
      </c>
      <c r="W7" s="38">
        <v>0.38</v>
      </c>
      <c r="X7" s="38">
        <v>3021.05</v>
      </c>
      <c r="Y7" s="38">
        <v>75.2</v>
      </c>
      <c r="Z7" s="38">
        <v>98.58</v>
      </c>
      <c r="AA7" s="38">
        <v>100.49</v>
      </c>
      <c r="AB7" s="38">
        <v>98.7</v>
      </c>
      <c r="AC7" s="38">
        <v>100.4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2450.2600000000002</v>
      </c>
      <c r="BG7" s="38">
        <v>2362.54</v>
      </c>
      <c r="BH7" s="38">
        <v>1980.12</v>
      </c>
      <c r="BI7" s="38">
        <v>0</v>
      </c>
      <c r="BJ7" s="38">
        <v>0</v>
      </c>
      <c r="BK7" s="38">
        <v>1144.05</v>
      </c>
      <c r="BL7" s="38">
        <v>1117.1099999999999</v>
      </c>
      <c r="BM7" s="38">
        <v>1161.05</v>
      </c>
      <c r="BN7" s="38">
        <v>979.89</v>
      </c>
      <c r="BO7" s="38">
        <v>1051.43</v>
      </c>
      <c r="BP7" s="38">
        <v>914.53</v>
      </c>
      <c r="BQ7" s="38">
        <v>35.119999999999997</v>
      </c>
      <c r="BR7" s="38">
        <v>34.65</v>
      </c>
      <c r="BS7" s="38">
        <v>37.83</v>
      </c>
      <c r="BT7" s="38">
        <v>30.99</v>
      </c>
      <c r="BU7" s="38">
        <v>34.619999999999997</v>
      </c>
      <c r="BV7" s="38">
        <v>42.48</v>
      </c>
      <c r="BW7" s="38">
        <v>41.04</v>
      </c>
      <c r="BX7" s="38">
        <v>41.08</v>
      </c>
      <c r="BY7" s="38">
        <v>41.34</v>
      </c>
      <c r="BZ7" s="38">
        <v>40.06</v>
      </c>
      <c r="CA7" s="38">
        <v>55.73</v>
      </c>
      <c r="CB7" s="38">
        <v>434.88</v>
      </c>
      <c r="CC7" s="38">
        <v>439.57</v>
      </c>
      <c r="CD7" s="38">
        <v>467.67</v>
      </c>
      <c r="CE7" s="38">
        <v>579.54999999999995</v>
      </c>
      <c r="CF7" s="38">
        <v>519.61</v>
      </c>
      <c r="CG7" s="38">
        <v>343.8</v>
      </c>
      <c r="CH7" s="38">
        <v>357.08</v>
      </c>
      <c r="CI7" s="38">
        <v>378.08</v>
      </c>
      <c r="CJ7" s="38">
        <v>357.49</v>
      </c>
      <c r="CK7" s="38">
        <v>355.22</v>
      </c>
      <c r="CL7" s="38">
        <v>276.77999999999997</v>
      </c>
      <c r="CM7" s="38">
        <v>74.73</v>
      </c>
      <c r="CN7" s="38">
        <v>80.38</v>
      </c>
      <c r="CO7" s="38">
        <v>78.760000000000005</v>
      </c>
      <c r="CP7" s="38">
        <v>77.959999999999994</v>
      </c>
      <c r="CQ7" s="38">
        <v>77.959999999999994</v>
      </c>
      <c r="CR7" s="38">
        <v>46.06</v>
      </c>
      <c r="CS7" s="38">
        <v>45.95</v>
      </c>
      <c r="CT7" s="38">
        <v>44.69</v>
      </c>
      <c r="CU7" s="38">
        <v>44.69</v>
      </c>
      <c r="CV7" s="38">
        <v>42.84</v>
      </c>
      <c r="CW7" s="38">
        <v>59.15</v>
      </c>
      <c r="CX7" s="38">
        <v>82.93</v>
      </c>
      <c r="CY7" s="38">
        <v>84.54</v>
      </c>
      <c r="CZ7" s="38">
        <v>84.59</v>
      </c>
      <c r="DA7" s="38">
        <v>83.55</v>
      </c>
      <c r="DB7" s="38">
        <v>83.01</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inm307</cp:lastModifiedBy>
  <cp:lastPrinted>2018-02-09T04:48:32Z</cp:lastPrinted>
  <dcterms:created xsi:type="dcterms:W3CDTF">2017-12-25T02:31:14Z</dcterms:created>
  <dcterms:modified xsi:type="dcterms:W3CDTF">2018-02-09T04:48:35Z</dcterms:modified>
  <cp:category/>
</cp:coreProperties>
</file>