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311017\Desktop\上下水道課庶務ファイル\H29\01_公営企業会計財務関係\06_経営比較分析表\02_県へ提出(町総務政策課経由)\"/>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<sst xmlns="http://schemas.openxmlformats.org/spreadsheetml/2006/main" count="240" uniqueCount="126">
  <si>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</si>
  <si>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</si>
  <si>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</si>
  <si>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</si>
  <si>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</si>
  <si>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</si>
  <si>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</si>
  <si>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</si>
  <si>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</si>
  <si>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</si>
  <si>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</si>
  <si>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</si>
  <si>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</si>
  <si>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</si>
  <si>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</si>
  <si>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</si>
  <si>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</si>
  <si>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</si>
  <si>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</si>
  <si>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</si>
  <si>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</si>
  <si>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</si>
  <si>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</si>
  <si>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</si>
  <si>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</si>
  <si>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</si>
  <si>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</si>
  <si>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</si>
  <si>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</si>
  <si>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</si>
  <si>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</si>
  <si>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</si>
  <si>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</si>
  <si>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</si>
  <si>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</si>
  <si>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</si>
  <si>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</si>
  <si>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</si>
  <si>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</si>
  <si>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</si>
  <si>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</si>
  <si>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</si>
  <si>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</si>
  <si>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</si>
  <si>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</si>
  <si>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</si>
  <si>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</si>
  <si>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</si>
  <si>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</si>
  <si>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</si>
  <si>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</si>
  <si>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</si>
  <si>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</si>
  <si>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</si>
  <si>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</si>
  <si>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</si>
  <si>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</si>
  <si>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</si>
  <si>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</si>
  <si>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</si>
  <si>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</si>
  <si>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</si>
  <si>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</si>
  <si>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</si>
  <si>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</si>
  <si>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</si>
  <si>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</si>
  <si>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</si>
  <si>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</si>
  <si>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</si>
  <si>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</si>
  <si>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</si>
  <si>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</si>
  <si>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</si>
  <si>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</si>
  <si>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</si>
  <si>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</si>
  <si>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</si>
  <si>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</si>
  <si>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</si>
  <si>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</si>
  <si>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</si>
  <si>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</si>
  <si>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</si>
  <si>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</si>
  <si>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</si>
  <si>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</si>
  <si>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</si>
  <si>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</si>
  <si>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</si>
  <si>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</si>
  <si>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</si>
  <si>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</si>
  <si>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</si>
  <si>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</si>
  <si>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</si>
  <si>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</si>
  <si>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</si>
  <si>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</si>
  <si>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</si>
  <si>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</si>
  <si>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</si>
  <si>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</si>
  <si>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</si>
  <si>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</si>
  <si>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</si>
  <si>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</si>
  <si>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</si>
  <si>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</si>
  <si>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</si>
  <si>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由良町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</si>
  <si>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</si>
  <si>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</si>
  <si>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</si>
  <si>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</si>
  <si>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</si>
  <si>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</si>
  <si>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</si>
  <si>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</si>
  <si>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</si>
  <si>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</si>
  <si>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</si>
  <si>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管路施設は整備開始後１４年経過しているが、管路施設の耐用年数が５０年であることから当面大規模な更新は必要無い。</t>
    <phoneticPr fontId="4"/>
  </si>
  <si>
    <t>非設置</t>
    <rPh sb="0" eb="1">
      <t>ヒ</t>
    </rPh>
    <rPh sb="1" eb="3">
      <t>セッチ</t>
    </rPh>
    <phoneticPr fontId="4"/>
  </si>
  <si>
    <t>　公共下水道事業は平成２０年以降面整備（管路整備）が完了した区域から随時供用開始している（全体計画における供用開始区域比率７２％）。
　当年度は新たに供用を開始した区域がないため、経費回収率、汚水処理原価及び施設利用率が前年度と比べほぼ横這いに推移し、また、水洗化率も前年度と比べ微増しているものの同水準の推移となった。</t>
    <rPh sb="96" eb="98">
      <t>オスイ</t>
    </rPh>
    <rPh sb="98" eb="100">
      <t>ショリ</t>
    </rPh>
    <rPh sb="100" eb="102">
      <t>ゲンカ</t>
    </rPh>
    <rPh sb="102" eb="103">
      <t>オヨ</t>
    </rPh>
    <rPh sb="110" eb="113">
      <t>ゼンネンド</t>
    </rPh>
    <rPh sb="114" eb="115">
      <t>クラ</t>
    </rPh>
    <rPh sb="118" eb="120">
      <t>ヨコバ</t>
    </rPh>
    <rPh sb="122" eb="124">
      <t>スイイ</t>
    </rPh>
    <rPh sb="134" eb="137">
      <t>ゼンネンド</t>
    </rPh>
    <rPh sb="138" eb="139">
      <t>クラ</t>
    </rPh>
    <rPh sb="140" eb="142">
      <t>ビゾウ</t>
    </rPh>
    <rPh sb="149" eb="152">
      <t>ドウスイジュン</t>
    </rPh>
    <rPh sb="153" eb="155">
      <t>スイイ</t>
    </rPh>
    <phoneticPr fontId="4"/>
  </si>
  <si>
    <t>　平成３０年度予定で他地区の特定環境保全公共下水道事業を当公共下水事業に統合し、町全体で維持管理費の削減により、さらに経費回収率及び汚水処理原価の改善など効率化を図る。
　当面、大規模な更新は必要無いが、将来に備え水洗化率の向上による料金収入の増を図る必要がある。</t>
    <rPh sb="1" eb="3">
      <t>ヘイセイ</t>
    </rPh>
    <rPh sb="5" eb="7">
      <t>ネンド</t>
    </rPh>
    <rPh sb="7" eb="9">
      <t>ヨテイ</t>
    </rPh>
    <rPh sb="10" eb="13">
      <t>タチク</t>
    </rPh>
    <rPh sb="14" eb="16">
      <t>トクテイ</t>
    </rPh>
    <rPh sb="16" eb="18">
      <t>カンキョウ</t>
    </rPh>
    <rPh sb="18" eb="20">
      <t>ホゼン</t>
    </rPh>
    <rPh sb="20" eb="22">
      <t>コウキョウ</t>
    </rPh>
    <rPh sb="22" eb="25">
      <t>ゲスイドウ</t>
    </rPh>
    <rPh sb="25" eb="27">
      <t>ジギョウ</t>
    </rPh>
    <rPh sb="28" eb="29">
      <t>ア</t>
    </rPh>
    <rPh sb="29" eb="31">
      <t>コウキョウ</t>
    </rPh>
    <rPh sb="31" eb="33">
      <t>ゲスイ</t>
    </rPh>
    <rPh sb="33" eb="35">
      <t>ジギョウ</t>
    </rPh>
    <rPh sb="36" eb="38">
      <t>トウゴウ</t>
    </rPh>
    <rPh sb="44" eb="46">
      <t>イジ</t>
    </rPh>
    <rPh sb="48" eb="49">
      <t>ヒ</t>
    </rPh>
    <rPh sb="50" eb="52">
      <t>サクゲン</t>
    </rPh>
    <rPh sb="77" eb="80">
      <t>コウリツカ</t>
    </rPh>
    <rPh sb="81" eb="8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</si>
</sst>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704112"/>
        <c:axId val="21634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0.16</c:v>
                </c:pt>
                <c:pt idx="3" formatCode="#,##0.00;&quot;△&quot;#,##0.00;&quot;-&quot;">
                  <c:v>0.33</c:v>
                </c:pt>
                <c:pt idx="4" formatCode="#,##0.00;&quot;△&quot;#,##0.00;&quot;-&quot;">
                  <c:v>0.21</c:v>
                </c:pt>
              </c:numCache>
            </c:numRef>
          </c:val>
          <c:smooth val="0"/>
        </c:ser>
        <c:dLbls>
          <c:showLegendKey val="0"/>
          <c:showVal val="0"/>
          <c:showCatName val="0"/>
          <c:showSerName val="0"/>
          <c:showPercent val="0"/>
          <c:showBubbleSize val="0"/>
        </c:dLbls>
        <c:marker val="1"/>
        <c:smooth val="0"/>
        <c:axId val="213704112"/>
        <c:axId val="216342120"/>
      </c:lineChart>
      <c:dateAx>
        <c:axId val="213704112"/>
        <c:scaling>
          <c:orientation val="minMax"/>
        </c:scaling>
        <c:delete val="1"/>
        <c:axPos val="b"/>
        <c:numFmt formatCode="ge" sourceLinked="1"/>
        <c:majorTickMark val="none"/>
        <c:minorTickMark val="none"/>
        <c:tickLblPos val="none"/>
        <c:crossAx val="216342120"/>
        <c:crosses val="autoZero"/>
        <c:auto val="1"/>
        <c:lblOffset val="100"/>
        <c:baseTimeUnit val="years"/>
      </c:dateAx>
      <c:valAx>
        <c:axId val="2163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0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24.07</c:v>
                </c:pt>
                <c:pt idx="1">
                  <c:v>24.81</c:v>
                </c:pt>
                <c:pt idx="2">
                  <c:v>28.44</c:v>
                </c:pt>
                <c:pt idx="3">
                  <c:v>56.96</c:v>
                </c:pt>
                <c:pt idx="4">
                  <c:v>57.7</c:v>
                </c:pt>
              </c:numCache>
            </c:numRef>
          </c:val>
        </c:ser>
        <c:dLbls>
          <c:showLegendKey val="0"/>
          <c:showVal val="0"/>
          <c:showCatName val="0"/>
          <c:showSerName val="0"/>
          <c:showPercent val="0"/>
          <c:showBubbleSize val="0"/>
        </c:dLbls>
        <c:gapWidth val="150"/>
        <c:axId val="288969728"/>
        <c:axId val="28896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41.63</c:v>
                </c:pt>
                <c:pt idx="3">
                  <c:v>44.89</c:v>
                </c:pt>
                <c:pt idx="4">
                  <c:v>40.75</c:v>
                </c:pt>
              </c:numCache>
            </c:numRef>
          </c:val>
          <c:smooth val="0"/>
        </c:ser>
        <c:dLbls>
          <c:showLegendKey val="0"/>
          <c:showVal val="0"/>
          <c:showCatName val="0"/>
          <c:showSerName val="0"/>
          <c:showPercent val="0"/>
          <c:showBubbleSize val="0"/>
        </c:dLbls>
        <c:marker val="1"/>
        <c:smooth val="0"/>
        <c:axId val="288969728"/>
        <c:axId val="288969336"/>
      </c:lineChart>
      <c:dateAx>
        <c:axId val="288969728"/>
        <c:scaling>
          <c:orientation val="minMax"/>
        </c:scaling>
        <c:delete val="1"/>
        <c:axPos val="b"/>
        <c:numFmt formatCode="ge" sourceLinked="1"/>
        <c:majorTickMark val="none"/>
        <c:minorTickMark val="none"/>
        <c:tickLblPos val="none"/>
        <c:crossAx val="288969336"/>
        <c:crosses val="autoZero"/>
        <c:auto val="1"/>
        <c:lblOffset val="100"/>
        <c:baseTimeUnit val="years"/>
      </c:dateAx>
      <c:valAx>
        <c:axId val="28896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43.6</c:v>
                </c:pt>
                <c:pt idx="1">
                  <c:v>47.61</c:v>
                </c:pt>
                <c:pt idx="2">
                  <c:v>64.7</c:v>
                </c:pt>
                <c:pt idx="3">
                  <c:v>63.04</c:v>
                </c:pt>
                <c:pt idx="4">
                  <c:v>65.290000000000006</c:v>
                </c:pt>
              </c:numCache>
            </c:numRef>
          </c:val>
        </c:ser>
        <c:dLbls>
          <c:showLegendKey val="0"/>
          <c:showVal val="0"/>
          <c:showCatName val="0"/>
          <c:showSerName val="0"/>
          <c:showPercent val="0"/>
          <c:showBubbleSize val="0"/>
        </c:dLbls>
        <c:gapWidth val="150"/>
        <c:axId val="288968160"/>
        <c:axId val="28896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66.33</c:v>
                </c:pt>
                <c:pt idx="3">
                  <c:v>64.89</c:v>
                </c:pt>
                <c:pt idx="4">
                  <c:v>64.97</c:v>
                </c:pt>
              </c:numCache>
            </c:numRef>
          </c:val>
          <c:smooth val="0"/>
        </c:ser>
        <c:dLbls>
          <c:showLegendKey val="0"/>
          <c:showVal val="0"/>
          <c:showCatName val="0"/>
          <c:showSerName val="0"/>
          <c:showPercent val="0"/>
          <c:showBubbleSize val="0"/>
        </c:dLbls>
        <c:marker val="1"/>
        <c:smooth val="0"/>
        <c:axId val="288968160"/>
        <c:axId val="288967768"/>
      </c:lineChart>
      <c:dateAx>
        <c:axId val="288968160"/>
        <c:scaling>
          <c:orientation val="minMax"/>
        </c:scaling>
        <c:delete val="1"/>
        <c:axPos val="b"/>
        <c:numFmt formatCode="ge" sourceLinked="1"/>
        <c:majorTickMark val="none"/>
        <c:minorTickMark val="none"/>
        <c:tickLblPos val="none"/>
        <c:crossAx val="288967768"/>
        <c:crosses val="autoZero"/>
        <c:auto val="1"/>
        <c:lblOffset val="100"/>
        <c:baseTimeUnit val="years"/>
      </c:dateAx>
      <c:valAx>
        <c:axId val="28896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97.33</c:v>
                </c:pt>
                <c:pt idx="1">
                  <c:v>83.87</c:v>
                </c:pt>
                <c:pt idx="2">
                  <c:v>87.81</c:v>
                </c:pt>
                <c:pt idx="3">
                  <c:v>87.36</c:v>
                </c:pt>
                <c:pt idx="4">
                  <c:v>84.55</c:v>
                </c:pt>
              </c:numCache>
            </c:numRef>
          </c:val>
        </c:ser>
        <c:dLbls>
          <c:showLegendKey val="0"/>
          <c:showVal val="0"/>
          <c:showCatName val="0"/>
          <c:showSerName val="0"/>
          <c:showPercent val="0"/>
          <c:showBubbleSize val="0"/>
        </c:dLbls>
        <c:gapWidth val="150"/>
        <c:axId val="216340944"/>
        <c:axId val="2163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340944"/>
        <c:axId val="216341728"/>
      </c:lineChart>
      <c:dateAx>
        <c:axId val="216340944"/>
        <c:scaling>
          <c:orientation val="minMax"/>
        </c:scaling>
        <c:delete val="1"/>
        <c:axPos val="b"/>
        <c:numFmt formatCode="ge" sourceLinked="1"/>
        <c:majorTickMark val="none"/>
        <c:minorTickMark val="none"/>
        <c:tickLblPos val="none"/>
        <c:crossAx val="216341728"/>
        <c:crosses val="autoZero"/>
        <c:auto val="1"/>
        <c:lblOffset val="100"/>
        <c:baseTimeUnit val="years"/>
      </c:dateAx>
      <c:valAx>
        <c:axId val="2163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343688"/>
        <c:axId val="2163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343688"/>
        <c:axId val="216340552"/>
      </c:lineChart>
      <c:dateAx>
        <c:axId val="216343688"/>
        <c:scaling>
          <c:orientation val="minMax"/>
        </c:scaling>
        <c:delete val="1"/>
        <c:axPos val="b"/>
        <c:numFmt formatCode="ge" sourceLinked="1"/>
        <c:majorTickMark val="none"/>
        <c:minorTickMark val="none"/>
        <c:tickLblPos val="none"/>
        <c:crossAx val="216340552"/>
        <c:crosses val="autoZero"/>
        <c:auto val="1"/>
        <c:lblOffset val="100"/>
        <c:baseTimeUnit val="years"/>
      </c:dateAx>
      <c:valAx>
        <c:axId val="2163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4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40088"/>
        <c:axId val="108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40088"/>
        <c:axId val="108940480"/>
      </c:lineChart>
      <c:dateAx>
        <c:axId val="108940088"/>
        <c:scaling>
          <c:orientation val="minMax"/>
        </c:scaling>
        <c:delete val="1"/>
        <c:axPos val="b"/>
        <c:numFmt formatCode="ge" sourceLinked="1"/>
        <c:majorTickMark val="none"/>
        <c:minorTickMark val="none"/>
        <c:tickLblPos val="none"/>
        <c:crossAx val="108940480"/>
        <c:crosses val="autoZero"/>
        <c:auto val="1"/>
        <c:lblOffset val="100"/>
        <c:baseTimeUnit val="years"/>
      </c:dateAx>
      <c:valAx>
        <c:axId val="108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42832"/>
        <c:axId val="10894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42832"/>
        <c:axId val="108942440"/>
      </c:lineChart>
      <c:dateAx>
        <c:axId val="108942832"/>
        <c:scaling>
          <c:orientation val="minMax"/>
        </c:scaling>
        <c:delete val="1"/>
        <c:axPos val="b"/>
        <c:numFmt formatCode="ge" sourceLinked="1"/>
        <c:majorTickMark val="none"/>
        <c:minorTickMark val="none"/>
        <c:tickLblPos val="none"/>
        <c:crossAx val="108942440"/>
        <c:crosses val="autoZero"/>
        <c:auto val="1"/>
        <c:lblOffset val="100"/>
        <c:baseTimeUnit val="years"/>
      </c:dateAx>
      <c:valAx>
        <c:axId val="10894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347424"/>
        <c:axId val="24834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347424"/>
        <c:axId val="248346640"/>
      </c:lineChart>
      <c:dateAx>
        <c:axId val="248347424"/>
        <c:scaling>
          <c:orientation val="minMax"/>
        </c:scaling>
        <c:delete val="1"/>
        <c:axPos val="b"/>
        <c:numFmt formatCode="ge" sourceLinked="1"/>
        <c:majorTickMark val="none"/>
        <c:minorTickMark val="none"/>
        <c:tickLblPos val="none"/>
        <c:crossAx val="248346640"/>
        <c:crosses val="autoZero"/>
        <c:auto val="1"/>
        <c:lblOffset val="100"/>
        <c:baseTimeUnit val="years"/>
      </c:dateAx>
      <c:valAx>
        <c:axId val="24834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345464"/>
        <c:axId val="24834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48345464"/>
        <c:axId val="248347032"/>
      </c:lineChart>
      <c:dateAx>
        <c:axId val="248345464"/>
        <c:scaling>
          <c:orientation val="minMax"/>
        </c:scaling>
        <c:delete val="1"/>
        <c:axPos val="b"/>
        <c:numFmt formatCode="ge" sourceLinked="1"/>
        <c:majorTickMark val="none"/>
        <c:minorTickMark val="none"/>
        <c:tickLblPos val="none"/>
        <c:crossAx val="248347032"/>
        <c:crosses val="autoZero"/>
        <c:auto val="1"/>
        <c:lblOffset val="100"/>
        <c:baseTimeUnit val="years"/>
      </c:dateAx>
      <c:valAx>
        <c:axId val="24834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26.15</c:v>
                </c:pt>
                <c:pt idx="1">
                  <c:v>27.55</c:v>
                </c:pt>
                <c:pt idx="2">
                  <c:v>44.26</c:v>
                </c:pt>
                <c:pt idx="3">
                  <c:v>87.47</c:v>
                </c:pt>
                <c:pt idx="4">
                  <c:v>80.709999999999994</c:v>
                </c:pt>
              </c:numCache>
            </c:numRef>
          </c:val>
        </c:ser>
        <c:dLbls>
          <c:showLegendKey val="0"/>
          <c:showVal val="0"/>
          <c:showCatName val="0"/>
          <c:showSerName val="0"/>
          <c:showPercent val="0"/>
          <c:showBubbleSize val="0"/>
        </c:dLbls>
        <c:gapWidth val="150"/>
        <c:axId val="241500976"/>
        <c:axId val="2415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41500976"/>
        <c:axId val="241500584"/>
      </c:lineChart>
      <c:dateAx>
        <c:axId val="241500976"/>
        <c:scaling>
          <c:orientation val="minMax"/>
        </c:scaling>
        <c:delete val="1"/>
        <c:axPos val="b"/>
        <c:numFmt formatCode="ge" sourceLinked="1"/>
        <c:majorTickMark val="none"/>
        <c:minorTickMark val="none"/>
        <c:tickLblPos val="none"/>
        <c:crossAx val="241500584"/>
        <c:crosses val="autoZero"/>
        <c:auto val="1"/>
        <c:lblOffset val="100"/>
        <c:baseTimeUnit val="years"/>
      </c:dateAx>
      <c:valAx>
        <c:axId val="2415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624.07000000000005</c:v>
                </c:pt>
                <c:pt idx="1">
                  <c:v>646.85</c:v>
                </c:pt>
                <c:pt idx="2">
                  <c:v>364.43</c:v>
                </c:pt>
                <c:pt idx="3">
                  <c:v>174.52</c:v>
                </c:pt>
                <c:pt idx="4">
                  <c:v>198.28</c:v>
                </c:pt>
              </c:numCache>
            </c:numRef>
          </c:val>
        </c:ser>
        <c:dLbls>
          <c:showLegendKey val="0"/>
          <c:showVal val="0"/>
          <c:showCatName val="0"/>
          <c:showSerName val="0"/>
          <c:showPercent val="0"/>
          <c:showBubbleSize val="0"/>
        </c:dLbls>
        <c:gapWidth val="150"/>
        <c:axId val="241501368"/>
        <c:axId val="2415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41501368"/>
        <c:axId val="241503720"/>
      </c:lineChart>
      <c:dateAx>
        <c:axId val="241501368"/>
        <c:scaling>
          <c:orientation val="minMax"/>
        </c:scaling>
        <c:delete val="1"/>
        <c:axPos val="b"/>
        <c:numFmt formatCode="ge" sourceLinked="1"/>
        <c:majorTickMark val="none"/>
        <c:minorTickMark val="none"/>
        <c:tickLblPos val="none"/>
        <c:crossAx val="241503720"/>
        <c:crosses val="autoZero"/>
        <c:auto val="1"/>
        <c:lblOffset val="100"/>
        <c:baseTimeUnit val="years"/>
      </c:dateAx>
      <c:valAx>
        <c:axId val="2415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由良町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123</v>
      </c>
      <c r="AE8" s="73"/>
      <c r="AF8" s="73"/>
      <c r="AG8" s="73"/>
      <c r="AH8" s="73"/>
      <c r="AI8" s="73"/>
      <c r="AJ8" s="73"/>
      <c r="AK8" s="4"/>
      <c r="AL8" s="67">
        <f>データ!S6</f>
        <v>6114</v>
      </c>
      <c r="AM8" s="67"/>
      <c r="AN8" s="67"/>
      <c r="AO8" s="67"/>
      <c r="AP8" s="67"/>
      <c r="AQ8" s="67"/>
      <c r="AR8" s="67"/>
      <c r="AS8" s="67"/>
      <c r="AT8" s="66">
        <f>データ!T6</f>
        <v>30.94</v>
      </c>
      <c r="AU8" s="66"/>
      <c r="AV8" s="66"/>
      <c r="AW8" s="66"/>
      <c r="AX8" s="66"/>
      <c r="AY8" s="66"/>
      <c r="AZ8" s="66"/>
      <c r="BA8" s="66"/>
      <c r="BB8" s="66">
        <f>データ!U6</f>
        <v>197.61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46.51</v>
      </c>
      <c r="Q10" s="66"/>
      <c r="R10" s="66"/>
      <c r="S10" s="66"/>
      <c r="T10" s="66"/>
      <c r="U10" s="66"/>
      <c r="V10" s="66"/>
      <c r="W10" s="66">
        <f>データ!Q6</f>
        <v>100</v>
      </c>
      <c r="X10" s="66"/>
      <c r="Y10" s="66"/>
      <c r="Z10" s="66"/>
      <c r="AA10" s="66"/>
      <c r="AB10" s="66"/>
      <c r="AC10" s="66"/>
      <c r="AD10" s="67">
        <f>データ!R6</f>
        <v>3456</v>
      </c>
      <c r="AE10" s="67"/>
      <c r="AF10" s="67"/>
      <c r="AG10" s="67"/>
      <c r="AH10" s="67"/>
      <c r="AI10" s="67"/>
      <c r="AJ10" s="67"/>
      <c r="AK10" s="2"/>
      <c r="AL10" s="67">
        <f>データ!V6</f>
        <v>2815</v>
      </c>
      <c r="AM10" s="67"/>
      <c r="AN10" s="67"/>
      <c r="AO10" s="67"/>
      <c r="AP10" s="67"/>
      <c r="AQ10" s="67"/>
      <c r="AR10" s="67"/>
      <c r="AS10" s="67"/>
      <c r="AT10" s="66">
        <f>データ!W6</f>
        <v>0.76</v>
      </c>
      <c r="AU10" s="66"/>
      <c r="AV10" s="66"/>
      <c r="AW10" s="66"/>
      <c r="AX10" s="66"/>
      <c r="AY10" s="66"/>
      <c r="AZ10" s="66"/>
      <c r="BA10" s="66"/>
      <c r="BB10" s="66">
        <f>データ!X6</f>
        <v>3703.95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303836</v>
      </c>
      <c r="D6" s="33">
        <f t="shared" si="3"/>
        <v>47</v>
      </c>
      <c r="E6" s="33">
        <f t="shared" si="3"/>
        <v>17</v>
      </c>
      <c r="F6" s="33">
        <f t="shared" si="3"/>
        <v>1</v>
      </c>
      <c r="G6" s="33">
        <f t="shared" si="3"/>
        <v>0</v>
      </c>
      <c r="H6" s="33" t="str">
        <f t="shared" si="3"/>
        <v>和歌山県　由良町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46.51</v>
      </c>
      <c r="Q6" s="34">
        <f t="shared" si="3"/>
        <v>100</v>
      </c>
      <c r="R6" s="34">
        <f t="shared" si="3"/>
        <v>3456</v>
      </c>
      <c r="S6" s="34">
        <f t="shared" si="3"/>
        <v>6114</v>
      </c>
      <c r="T6" s="34">
        <f t="shared" si="3"/>
        <v>30.94</v>
      </c>
      <c r="U6" s="34">
        <f t="shared" si="3"/>
        <v>197.61</v>
      </c>
      <c r="V6" s="34">
        <f t="shared" si="3"/>
        <v>2815</v>
      </c>
      <c r="W6" s="34">
        <f t="shared" si="3"/>
        <v>0.76</v>
      </c>
      <c r="X6" s="34">
        <f t="shared" si="3"/>
        <v>3703.95</v>
      </c>
      <c r="Y6" s="35">
        <f>IF(Y7="",NA(),Y7)</f>
        <v>97.33</v>
      </c>
      <c r="Z6" s="35">
        <f t="shared" ref="Z6:AH6" si="4">IF(Z7="",NA(),Z7)</f>
        <v>83.87</v>
      </c>
      <c r="AA6" s="35">
        <f t="shared" si="4"/>
        <v>87.81</v>
      </c>
      <c r="AB6" s="35">
        <f t="shared" si="4"/>
        <v>87.36</v>
      </c>
      <c r="AC6" s="35">
        <f t="shared" si="4"/>
        <v>84.55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1791.46</v>
      </c>
      <c r="BL6" s="35">
        <f t="shared" si="7"/>
        <v>1826.49</v>
      </c>
      <c r="BM6" s="35">
        <f t="shared" si="7"/>
        <v>1315.67</v>
      </c>
      <c r="BN6" s="35">
        <f t="shared" si="7"/>
        <v>1240.1600000000001</v>
      </c>
      <c r="BO6" s="35">
        <f t="shared" si="7"/>
        <v>1193.49</v>
      </c>
      <c r="BP6" s="34" t="str">
        <f>IF(BP7="","",IF(BP7="-","【-】","【"&amp;SUBSTITUTE(TEXT(BP7,"#,##0.00"),"-","△")&amp;"】"))</f>
        <v>【728.30】</v>
      </c>
      <c r="BQ6" s="35">
        <f>IF(BQ7="",NA(),BQ7)</f>
        <v>26.15</v>
      </c>
      <c r="BR6" s="35">
        <f t="shared" ref="BR6:BZ6" si="8">IF(BR7="",NA(),BR7)</f>
        <v>27.55</v>
      </c>
      <c r="BS6" s="35">
        <f t="shared" si="8"/>
        <v>44.26</v>
      </c>
      <c r="BT6" s="35">
        <f t="shared" si="8"/>
        <v>87.47</v>
      </c>
      <c r="BU6" s="35">
        <f t="shared" si="8"/>
        <v>80.709999999999994</v>
      </c>
      <c r="BV6" s="35">
        <f t="shared" si="8"/>
        <v>51.28</v>
      </c>
      <c r="BW6" s="35">
        <f t="shared" si="8"/>
        <v>48</v>
      </c>
      <c r="BX6" s="35">
        <f t="shared" si="8"/>
        <v>60.78</v>
      </c>
      <c r="BY6" s="35">
        <f t="shared" si="8"/>
        <v>60.17</v>
      </c>
      <c r="BZ6" s="35">
        <f t="shared" si="8"/>
        <v>65.569999999999993</v>
      </c>
      <c r="CA6" s="34" t="str">
        <f>IF(CA7="","",IF(CA7="-","【-】","【"&amp;SUBSTITUTE(TEXT(CA7,"#,##0.00"),"-","△")&amp;"】"))</f>
        <v>【100.04】</v>
      </c>
      <c r="CB6" s="35">
        <f>IF(CB7="",NA(),CB7)</f>
        <v>624.07000000000005</v>
      </c>
      <c r="CC6" s="35">
        <f t="shared" ref="CC6:CK6" si="9">IF(CC7="",NA(),CC7)</f>
        <v>646.85</v>
      </c>
      <c r="CD6" s="35">
        <f t="shared" si="9"/>
        <v>364.43</v>
      </c>
      <c r="CE6" s="35">
        <f t="shared" si="9"/>
        <v>174.52</v>
      </c>
      <c r="CF6" s="35">
        <f t="shared" si="9"/>
        <v>198.28</v>
      </c>
      <c r="CG6" s="35">
        <f t="shared" si="9"/>
        <v>311.81</v>
      </c>
      <c r="CH6" s="35">
        <f t="shared" si="9"/>
        <v>334.37</v>
      </c>
      <c r="CI6" s="35">
        <f t="shared" si="9"/>
        <v>276.26</v>
      </c>
      <c r="CJ6" s="35">
        <f t="shared" si="9"/>
        <v>281.52999999999997</v>
      </c>
      <c r="CK6" s="35">
        <f t="shared" si="9"/>
        <v>263.04000000000002</v>
      </c>
      <c r="CL6" s="34" t="str">
        <f>IF(CL7="","",IF(CL7="-","【-】","【"&amp;SUBSTITUTE(TEXT(CL7,"#,##0.00"),"-","△")&amp;"】"))</f>
        <v>【137.82】</v>
      </c>
      <c r="CM6" s="35">
        <f>IF(CM7="",NA(),CM7)</f>
        <v>24.07</v>
      </c>
      <c r="CN6" s="35">
        <f t="shared" ref="CN6:CV6" si="10">IF(CN7="",NA(),CN7)</f>
        <v>24.81</v>
      </c>
      <c r="CO6" s="35">
        <f t="shared" si="10"/>
        <v>28.44</v>
      </c>
      <c r="CP6" s="35">
        <f t="shared" si="10"/>
        <v>56.96</v>
      </c>
      <c r="CQ6" s="35">
        <f t="shared" si="10"/>
        <v>57.7</v>
      </c>
      <c r="CR6" s="35">
        <f t="shared" si="10"/>
        <v>41.95</v>
      </c>
      <c r="CS6" s="35">
        <f t="shared" si="10"/>
        <v>40.71</v>
      </c>
      <c r="CT6" s="35">
        <f t="shared" si="10"/>
        <v>41.63</v>
      </c>
      <c r="CU6" s="35">
        <f t="shared" si="10"/>
        <v>44.89</v>
      </c>
      <c r="CV6" s="35">
        <f t="shared" si="10"/>
        <v>40.75</v>
      </c>
      <c r="CW6" s="34" t="str">
        <f>IF(CW7="","",IF(CW7="-","【-】","【"&amp;SUBSTITUTE(TEXT(CW7,"#,##0.00"),"-","△")&amp;"】"))</f>
        <v>【60.09】</v>
      </c>
      <c r="CX6" s="35">
        <f>IF(CX7="",NA(),CX7)</f>
        <v>43.6</v>
      </c>
      <c r="CY6" s="35">
        <f t="shared" ref="CY6:DG6" si="11">IF(CY7="",NA(),CY7)</f>
        <v>47.61</v>
      </c>
      <c r="CZ6" s="35">
        <f t="shared" si="11"/>
        <v>64.7</v>
      </c>
      <c r="DA6" s="35">
        <f t="shared" si="11"/>
        <v>63.04</v>
      </c>
      <c r="DB6" s="35">
        <f t="shared" si="11"/>
        <v>65.290000000000006</v>
      </c>
      <c r="DC6" s="35">
        <f t="shared" si="11"/>
        <v>64.459999999999994</v>
      </c>
      <c r="DD6" s="35">
        <f t="shared" si="11"/>
        <v>63.45</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0.16</v>
      </c>
      <c r="EM6" s="35">
        <f t="shared" si="14"/>
        <v>0.33</v>
      </c>
      <c r="EN6" s="35">
        <f t="shared" si="14"/>
        <v>0.21</v>
      </c>
      <c r="EO6" s="34" t="str">
        <f>IF(EO7="","",IF(EO7="-","【-】","【"&amp;SUBSTITUTE(TEXT(EO7,"#,##0.00"),"-","△")&amp;"】"))</f>
        <v>【0.27】</v>
      </c>
    </row>
    <row r="7" spans="1:145" s="36" customFormat="1" x14ac:dyDescent="0.15">
      <c r="A7" s="28"/>
      <c r="B7" s="37">
        <v>2016</v>
      </c>
      <c r="C7" s="37">
        <v>303836</v>
      </c>
      <c r="D7" s="37">
        <v>47</v>
      </c>
      <c r="E7" s="37">
        <v>17</v>
      </c>
      <c r="F7" s="37">
        <v>1</v>
      </c>
      <c r="G7" s="37">
        <v>0</v>
      </c>
      <c r="H7" s="37" t="s">
        <v>110</v>
      </c>
      <c r="I7" s="37" t="s">
        <v>111</v>
      </c>
      <c r="J7" s="37" t="s">
        <v>112</v>
      </c>
      <c r="K7" s="37" t="s">
        <v>113</v>
      </c>
      <c r="L7" s="37" t="s">
        <v>114</v>
      </c>
      <c r="M7" s="37"/>
      <c r="N7" s="38" t="s">
        <v>115</v>
      </c>
      <c r="O7" s="38" t="s">
        <v>116</v>
      </c>
      <c r="P7" s="38">
        <v>46.51</v>
      </c>
      <c r="Q7" s="38">
        <v>100</v>
      </c>
      <c r="R7" s="38">
        <v>3456</v>
      </c>
      <c r="S7" s="38">
        <v>6114</v>
      </c>
      <c r="T7" s="38">
        <v>30.94</v>
      </c>
      <c r="U7" s="38">
        <v>197.61</v>
      </c>
      <c r="V7" s="38">
        <v>2815</v>
      </c>
      <c r="W7" s="38">
        <v>0.76</v>
      </c>
      <c r="X7" s="38">
        <v>3703.95</v>
      </c>
      <c r="Y7" s="38">
        <v>97.33</v>
      </c>
      <c r="Z7" s="38">
        <v>83.87</v>
      </c>
      <c r="AA7" s="38">
        <v>87.81</v>
      </c>
      <c r="AB7" s="38">
        <v>87.36</v>
      </c>
      <c r="AC7" s="38">
        <v>84.55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1791.46</v>
      </c>
      <c r="BL7" s="38">
        <v>1826.49</v>
      </c>
      <c r="BM7" s="38">
        <v>1315.67</v>
      </c>
      <c r="BN7" s="38">
        <v>1240.1600000000001</v>
      </c>
      <c r="BO7" s="38">
        <v>1193.49</v>
      </c>
      <c r="BP7" s="38">
        <v>728.3</v>
      </c>
      <c r="BQ7" s="38">
        <v>26.15</v>
      </c>
      <c r="BR7" s="38">
        <v>27.55</v>
      </c>
      <c r="BS7" s="38">
        <v>44.26</v>
      </c>
      <c r="BT7" s="38">
        <v>87.47</v>
      </c>
      <c r="BU7" s="38">
        <v>80.709999999999994</v>
      </c>
      <c r="BV7" s="38">
        <v>51.28</v>
      </c>
      <c r="BW7" s="38">
        <v>48</v>
      </c>
      <c r="BX7" s="38">
        <v>60.78</v>
      </c>
      <c r="BY7" s="38">
        <v>60.17</v>
      </c>
      <c r="BZ7" s="38">
        <v>65.569999999999993</v>
      </c>
      <c r="CA7" s="38">
        <v>100.04</v>
      </c>
      <c r="CB7" s="38">
        <v>624.07000000000005</v>
      </c>
      <c r="CC7" s="38">
        <v>646.85</v>
      </c>
      <c r="CD7" s="38">
        <v>364.43</v>
      </c>
      <c r="CE7" s="38">
        <v>174.52</v>
      </c>
      <c r="CF7" s="38">
        <v>198.28</v>
      </c>
      <c r="CG7" s="38">
        <v>311.81</v>
      </c>
      <c r="CH7" s="38">
        <v>334.37</v>
      </c>
      <c r="CI7" s="38">
        <v>276.26</v>
      </c>
      <c r="CJ7" s="38">
        <v>281.52999999999997</v>
      </c>
      <c r="CK7" s="38">
        <v>263.04000000000002</v>
      </c>
      <c r="CL7" s="38">
        <v>137.82</v>
      </c>
      <c r="CM7" s="38">
        <v>24.07</v>
      </c>
      <c r="CN7" s="38">
        <v>24.81</v>
      </c>
      <c r="CO7" s="38">
        <v>28.44</v>
      </c>
      <c r="CP7" s="38">
        <v>56.96</v>
      </c>
      <c r="CQ7" s="38">
        <v>57.7</v>
      </c>
      <c r="CR7" s="38">
        <v>41.95</v>
      </c>
      <c r="CS7" s="38">
        <v>40.71</v>
      </c>
      <c r="CT7" s="38">
        <v>41.63</v>
      </c>
      <c r="CU7" s="38">
        <v>44.89</v>
      </c>
      <c r="CV7" s="38">
        <v>40.75</v>
      </c>
      <c r="CW7" s="38">
        <v>60.09</v>
      </c>
      <c r="CX7" s="38">
        <v>43.6</v>
      </c>
      <c r="CY7" s="38">
        <v>47.61</v>
      </c>
      <c r="CZ7" s="38">
        <v>64.7</v>
      </c>
      <c r="DA7" s="38">
        <v>63.04</v>
      </c>
      <c r="DB7" s="38">
        <v>65.290000000000006</v>
      </c>
      <c r="DC7" s="38">
        <v>64.459999999999994</v>
      </c>
      <c r="DD7" s="38">
        <v>63.45</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2018-02-02T06:03:54Z</cp:lastPrinted>
  <dcterms:created xsi:type="dcterms:W3CDTF">2017-12-25T02:11:11Z</dcterms:created>
  <dcterms:modified xsi:type="dcterms:W3CDTF">2018-02-08T01:39:20Z</dcterms:modified>
  <cp:category/>
</cp:coreProperties>
</file>