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1311017\Desktop\上下水道課庶務ファイル\H29\01_公営企業会計財務関係\06_経営比較分析表\02_県へ提出(町総務政策課経由)\"/>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<sst xmlns="http://schemas.openxmlformats.org/spreadsheetml/2006/main" count="232" uniqueCount="120">
  <si>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</si>
  <si>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</si>
  <si>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</si>
  <si>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</si>
  <si>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</si>
  <si>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</si>
  <si>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</si>
  <si>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</si>
  <si>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</si>
  <si>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</si>
  <si>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</si>
  <si>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</si>
  <si>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</si>
  <si>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</si>
  <si>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</si>
  <si>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</si>
  <si>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</si>
  <si>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</si>
  <si>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</si>
  <si>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</si>
  <si>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</si>
  <si>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</si>
  <si>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</si>
  <si>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</si>
  <si>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</si>
  <si>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</si>
  <si>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</si>
  <si>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</si>
  <si>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</si>
  <si>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</si>
  <si>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</si>
  <si>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</si>
  <si>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</si>
  <si>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</si>
  <si>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</si>
  <si>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</si>
  <si>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</si>
  <si>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</si>
  <si>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</si>
  <si>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</si>
  <si>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</si>
  <si>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</si>
  <si>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</si>
  <si>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</si>
  <si>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</si>
  <si>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</si>
  <si>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</si>
  <si>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</si>
  <si>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</si>
  <si>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</si>
  <si>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</si>
  <si>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</si>
  <si>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</si>
  <si>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</si>
  <si>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</si>
  <si>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</si>
  <si>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</si>
  <si>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</si>
  <si>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</si>
  <si>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</si>
  <si>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</si>
  <si>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</si>
  <si>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</si>
  <si>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</si>
  <si>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</si>
  <si>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</si>
  <si>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</si>
  <si>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</si>
  <si>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</si>
  <si>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</si>
  <si>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</si>
  <si>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</si>
  <si>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</si>
  <si>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</si>
  <si>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</si>
  <si>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</si>
  <si>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</si>
  <si>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</si>
  <si>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</si>
  <si>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</si>
  <si>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</si>
  <si>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</si>
  <si>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</si>
  <si>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</si>
  <si>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</si>
  <si>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</si>
  <si>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</si>
  <si>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</si>
  <si>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</si>
  <si>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</si>
  <si>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</si>
  <si>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</si>
  <si>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</si>
  <si>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</si>
  <si>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</si>
  <si>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</si>
  <si>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</si>
  <si>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</si>
  <si>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</si>
  <si>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</si>
  <si>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</si>
  <si>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</si>
  <si>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</si>
  <si>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</si>
  <si>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</si>
  <si>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由良町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</si>
  <si>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</si>
  <si>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</si>
  <si>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</si>
  <si>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</si>
  <si>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</si>
  <si>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</si>
  <si>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</si>
  <si>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</si>
  <si>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</si>
  <si>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</si>
  <si>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経常費用を経常収益で賄えており健全である。
②累積欠損金比率
　　営業活動による累積した損失はない。
③流動比率
　　短期的な債務に対して支払う現金等がある。
④企業債残高対給水収益比率
　　給水収益に対する企業債現在高は低く、更新
　等新たな投資にも対応できる。
⑤料金回収率
　　給水に係る費用が、給水収益で賄えている。
⑥給水原価
　　類似団体並で、小規模団体としては適切で
　ある。
⑦施設利用率
　　施設利用率が高く、効率的である。また、
　一日最大配水量にも対応でき、問題はない。
⑧有収率
　　配水量が給水収益となる割合が全国平均並で
　あり、施設管理に無駄がないと考えられる。</t>
    <phoneticPr fontId="4"/>
  </si>
  <si>
    <t>　人口減少傾向であるため予想される給水収益の減、耐用年数を過ぎた施設の更新費用などを見込み、利益剰余金を計画的に建設改良積立金へ積立て、将来にわたり経営の安定化を図る必要が有る。</t>
    <rPh sb="56" eb="58">
      <t>ケンセツ</t>
    </rPh>
    <rPh sb="58" eb="60">
      <t>カイリョウ</t>
    </rPh>
    <rPh sb="60" eb="61">
      <t>ツ</t>
    </rPh>
    <rPh sb="61" eb="62">
      <t>タ</t>
    </rPh>
    <rPh sb="62" eb="63">
      <t>キン</t>
    </rPh>
    <phoneticPr fontId="4"/>
  </si>
  <si>
    <t>　昭和４０年代後半に建設した管路が耐用年数を過ぎたため老朽化が進んでいるが、更新投資も随時行い、適正に修繕を行うなど管路の長寿命化を図っていく。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</si>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</sst>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3.06</c:v>
                </c:pt>
                <c:pt idx="1">
                  <c:v>1.45</c:v>
                </c:pt>
                <c:pt idx="2">
                  <c:v>1.85</c:v>
                </c:pt>
                <c:pt idx="3">
                  <c:v>0.13</c:v>
                </c:pt>
                <c:pt idx="4">
                  <c:v>0.04</c:v>
                </c:pt>
              </c:numCache>
            </c:numRef>
          </c:val>
        </c:ser>
        <c:dLbls>
          <c:showLegendKey val="0"/>
          <c:showVal val="0"/>
          <c:showCatName val="0"/>
          <c:showSerName val="0"/>
          <c:showPercent val="0"/>
          <c:showBubbleSize val="0"/>
        </c:dLbls>
        <c:gapWidth val="150"/>
        <c:axId val="108940872"/>
        <c:axId val="10894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8940872"/>
        <c:axId val="108942440"/>
      </c:lineChart>
      <c:dateAx>
        <c:axId val="108940872"/>
        <c:scaling>
          <c:orientation val="minMax"/>
        </c:scaling>
        <c:delete val="1"/>
        <c:axPos val="b"/>
        <c:numFmt formatCode="ge" sourceLinked="1"/>
        <c:majorTickMark val="none"/>
        <c:minorTickMark val="none"/>
        <c:tickLblPos val="none"/>
        <c:crossAx val="108942440"/>
        <c:crosses val="autoZero"/>
        <c:auto val="1"/>
        <c:lblOffset val="100"/>
        <c:baseTimeUnit val="years"/>
      </c:dateAx>
      <c:valAx>
        <c:axId val="10894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58.19</c:v>
                </c:pt>
                <c:pt idx="1">
                  <c:v>62.42</c:v>
                </c:pt>
                <c:pt idx="2">
                  <c:v>67.42</c:v>
                </c:pt>
                <c:pt idx="3">
                  <c:v>62.02</c:v>
                </c:pt>
                <c:pt idx="4">
                  <c:v>61.9</c:v>
                </c:pt>
              </c:numCache>
            </c:numRef>
          </c:val>
        </c:ser>
        <c:dLbls>
          <c:showLegendKey val="0"/>
          <c:showVal val="0"/>
          <c:showCatName val="0"/>
          <c:showSerName val="0"/>
          <c:showPercent val="0"/>
          <c:showBubbleSize val="0"/>
        </c:dLbls>
        <c:gapWidth val="150"/>
        <c:axId val="288967768"/>
        <c:axId val="2889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288967768"/>
        <c:axId val="288968160"/>
      </c:lineChart>
      <c:dateAx>
        <c:axId val="288967768"/>
        <c:scaling>
          <c:orientation val="minMax"/>
        </c:scaling>
        <c:delete val="1"/>
        <c:axPos val="b"/>
        <c:numFmt formatCode="ge" sourceLinked="1"/>
        <c:majorTickMark val="none"/>
        <c:minorTickMark val="none"/>
        <c:tickLblPos val="none"/>
        <c:crossAx val="288968160"/>
        <c:crosses val="autoZero"/>
        <c:auto val="1"/>
        <c:lblOffset val="100"/>
        <c:baseTimeUnit val="years"/>
      </c:dateAx>
      <c:valAx>
        <c:axId val="2889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6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87.25</c:v>
                </c:pt>
                <c:pt idx="1">
                  <c:v>90</c:v>
                </c:pt>
                <c:pt idx="2">
                  <c:v>87.26</c:v>
                </c:pt>
                <c:pt idx="3">
                  <c:v>88.79</c:v>
                </c:pt>
                <c:pt idx="4">
                  <c:v>89.05</c:v>
                </c:pt>
              </c:numCache>
            </c:numRef>
          </c:val>
        </c:ser>
        <c:dLbls>
          <c:showLegendKey val="0"/>
          <c:showVal val="0"/>
          <c:showCatName val="0"/>
          <c:showSerName val="0"/>
          <c:showPercent val="0"/>
          <c:showBubbleSize val="0"/>
        </c:dLbls>
        <c:gapWidth val="150"/>
        <c:axId val="288969336"/>
        <c:axId val="2889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288969336"/>
        <c:axId val="288969728"/>
      </c:lineChart>
      <c:dateAx>
        <c:axId val="288969336"/>
        <c:scaling>
          <c:orientation val="minMax"/>
        </c:scaling>
        <c:delete val="1"/>
        <c:axPos val="b"/>
        <c:numFmt formatCode="ge" sourceLinked="1"/>
        <c:majorTickMark val="none"/>
        <c:minorTickMark val="none"/>
        <c:tickLblPos val="none"/>
        <c:crossAx val="288969728"/>
        <c:crosses val="autoZero"/>
        <c:auto val="1"/>
        <c:lblOffset val="100"/>
        <c:baseTimeUnit val="years"/>
      </c:dateAx>
      <c:valAx>
        <c:axId val="2889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6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107.06</c:v>
                </c:pt>
                <c:pt idx="1">
                  <c:v>121.25</c:v>
                </c:pt>
                <c:pt idx="2">
                  <c:v>122.63</c:v>
                </c:pt>
                <c:pt idx="3">
                  <c:v>119.24</c:v>
                </c:pt>
                <c:pt idx="4">
                  <c:v>119.89</c:v>
                </c:pt>
              </c:numCache>
            </c:numRef>
          </c:val>
        </c:ser>
        <c:dLbls>
          <c:showLegendKey val="0"/>
          <c:showVal val="0"/>
          <c:showCatName val="0"/>
          <c:showSerName val="0"/>
          <c:showPercent val="0"/>
          <c:showBubbleSize val="0"/>
        </c:dLbls>
        <c:gapWidth val="150"/>
        <c:axId val="108941656"/>
        <c:axId val="1089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8941656"/>
        <c:axId val="108940480"/>
      </c:lineChart>
      <c:dateAx>
        <c:axId val="108941656"/>
        <c:scaling>
          <c:orientation val="minMax"/>
        </c:scaling>
        <c:delete val="1"/>
        <c:axPos val="b"/>
        <c:numFmt formatCode="ge" sourceLinked="1"/>
        <c:majorTickMark val="none"/>
        <c:minorTickMark val="none"/>
        <c:tickLblPos val="none"/>
        <c:crossAx val="108940480"/>
        <c:crosses val="autoZero"/>
        <c:auto val="1"/>
        <c:lblOffset val="100"/>
        <c:baseTimeUnit val="years"/>
      </c:dateAx>
      <c:valAx>
        <c:axId val="10894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94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43.5</c:v>
                </c:pt>
                <c:pt idx="1">
                  <c:v>42.92</c:v>
                </c:pt>
                <c:pt idx="2">
                  <c:v>41.31</c:v>
                </c:pt>
                <c:pt idx="3">
                  <c:v>45.64</c:v>
                </c:pt>
                <c:pt idx="4">
                  <c:v>40.39</c:v>
                </c:pt>
              </c:numCache>
            </c:numRef>
          </c:val>
        </c:ser>
        <c:dLbls>
          <c:showLegendKey val="0"/>
          <c:showVal val="0"/>
          <c:showCatName val="0"/>
          <c:showSerName val="0"/>
          <c:showPercent val="0"/>
          <c:showBubbleSize val="0"/>
        </c:dLbls>
        <c:gapWidth val="150"/>
        <c:axId val="108943616"/>
        <c:axId val="24834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8943616"/>
        <c:axId val="248347816"/>
      </c:lineChart>
      <c:dateAx>
        <c:axId val="108943616"/>
        <c:scaling>
          <c:orientation val="minMax"/>
        </c:scaling>
        <c:delete val="1"/>
        <c:axPos val="b"/>
        <c:numFmt formatCode="ge" sourceLinked="1"/>
        <c:majorTickMark val="none"/>
        <c:minorTickMark val="none"/>
        <c:tickLblPos val="none"/>
        <c:crossAx val="248347816"/>
        <c:crosses val="autoZero"/>
        <c:auto val="1"/>
        <c:lblOffset val="100"/>
        <c:baseTimeUnit val="years"/>
      </c:dateAx>
      <c:valAx>
        <c:axId val="24834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9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26.7</c:v>
                </c:pt>
                <c:pt idx="1">
                  <c:v>22.47</c:v>
                </c:pt>
                <c:pt idx="2">
                  <c:v>29.18</c:v>
                </c:pt>
                <c:pt idx="3">
                  <c:v>28.81</c:v>
                </c:pt>
                <c:pt idx="4">
                  <c:v>34.36</c:v>
                </c:pt>
              </c:numCache>
            </c:numRef>
          </c:val>
        </c:ser>
        <c:dLbls>
          <c:showLegendKey val="0"/>
          <c:showVal val="0"/>
          <c:showCatName val="0"/>
          <c:showSerName val="0"/>
          <c:showPercent val="0"/>
          <c:showBubbleSize val="0"/>
        </c:dLbls>
        <c:gapWidth val="150"/>
        <c:axId val="248345464"/>
        <c:axId val="2483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248345464"/>
        <c:axId val="248345856"/>
      </c:lineChart>
      <c:dateAx>
        <c:axId val="248345464"/>
        <c:scaling>
          <c:orientation val="minMax"/>
        </c:scaling>
        <c:delete val="1"/>
        <c:axPos val="b"/>
        <c:numFmt formatCode="ge" sourceLinked="1"/>
        <c:majorTickMark val="none"/>
        <c:minorTickMark val="none"/>
        <c:tickLblPos val="none"/>
        <c:crossAx val="248345856"/>
        <c:crosses val="autoZero"/>
        <c:auto val="1"/>
        <c:lblOffset val="100"/>
        <c:baseTimeUnit val="years"/>
      </c:dateAx>
      <c:valAx>
        <c:axId val="2483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345072"/>
        <c:axId val="2163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248345072"/>
        <c:axId val="216340552"/>
      </c:lineChart>
      <c:dateAx>
        <c:axId val="248345072"/>
        <c:scaling>
          <c:orientation val="minMax"/>
        </c:scaling>
        <c:delete val="1"/>
        <c:axPos val="b"/>
        <c:numFmt formatCode="ge" sourceLinked="1"/>
        <c:majorTickMark val="none"/>
        <c:minorTickMark val="none"/>
        <c:tickLblPos val="none"/>
        <c:crossAx val="216340552"/>
        <c:crosses val="autoZero"/>
        <c:auto val="1"/>
        <c:lblOffset val="100"/>
        <c:baseTimeUnit val="years"/>
      </c:dateAx>
      <c:valAx>
        <c:axId val="216340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34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869.14</c:v>
                </c:pt>
                <c:pt idx="1">
                  <c:v>1586.59</c:v>
                </c:pt>
                <c:pt idx="2">
                  <c:v>483.3</c:v>
                </c:pt>
                <c:pt idx="3">
                  <c:v>850.34</c:v>
                </c:pt>
                <c:pt idx="4">
                  <c:v>2095.13</c:v>
                </c:pt>
              </c:numCache>
            </c:numRef>
          </c:val>
        </c:ser>
        <c:dLbls>
          <c:showLegendKey val="0"/>
          <c:showVal val="0"/>
          <c:showCatName val="0"/>
          <c:showSerName val="0"/>
          <c:showPercent val="0"/>
          <c:showBubbleSize val="0"/>
        </c:dLbls>
        <c:gapWidth val="150"/>
        <c:axId val="216342904"/>
        <c:axId val="2163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216342904"/>
        <c:axId val="216341728"/>
      </c:lineChart>
      <c:dateAx>
        <c:axId val="216342904"/>
        <c:scaling>
          <c:orientation val="minMax"/>
        </c:scaling>
        <c:delete val="1"/>
        <c:axPos val="b"/>
        <c:numFmt formatCode="ge" sourceLinked="1"/>
        <c:majorTickMark val="none"/>
        <c:minorTickMark val="none"/>
        <c:tickLblPos val="none"/>
        <c:crossAx val="216341728"/>
        <c:crosses val="autoZero"/>
        <c:auto val="1"/>
        <c:lblOffset val="100"/>
        <c:baseTimeUnit val="years"/>
      </c:dateAx>
      <c:valAx>
        <c:axId val="21634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78.56</c:v>
                </c:pt>
                <c:pt idx="1">
                  <c:v>72.12</c:v>
                </c:pt>
                <c:pt idx="2">
                  <c:v>79.2</c:v>
                </c:pt>
                <c:pt idx="3">
                  <c:v>96.37</c:v>
                </c:pt>
                <c:pt idx="4">
                  <c:v>107.64</c:v>
                </c:pt>
              </c:numCache>
            </c:numRef>
          </c:val>
        </c:ser>
        <c:dLbls>
          <c:showLegendKey val="0"/>
          <c:showVal val="0"/>
          <c:showCatName val="0"/>
          <c:showSerName val="0"/>
          <c:showPercent val="0"/>
          <c:showBubbleSize val="0"/>
        </c:dLbls>
        <c:gapWidth val="150"/>
        <c:axId val="216342512"/>
        <c:axId val="21634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216342512"/>
        <c:axId val="216342120"/>
      </c:lineChart>
      <c:dateAx>
        <c:axId val="216342512"/>
        <c:scaling>
          <c:orientation val="minMax"/>
        </c:scaling>
        <c:delete val="1"/>
        <c:axPos val="b"/>
        <c:numFmt formatCode="ge" sourceLinked="1"/>
        <c:majorTickMark val="none"/>
        <c:minorTickMark val="none"/>
        <c:tickLblPos val="none"/>
        <c:crossAx val="216342120"/>
        <c:crosses val="autoZero"/>
        <c:auto val="1"/>
        <c:lblOffset val="100"/>
        <c:baseTimeUnit val="years"/>
      </c:dateAx>
      <c:valAx>
        <c:axId val="216342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63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105.5</c:v>
                </c:pt>
                <c:pt idx="1">
                  <c:v>119.2</c:v>
                </c:pt>
                <c:pt idx="2">
                  <c:v>121.43</c:v>
                </c:pt>
                <c:pt idx="3">
                  <c:v>117.77</c:v>
                </c:pt>
                <c:pt idx="4">
                  <c:v>118.11</c:v>
                </c:pt>
              </c:numCache>
            </c:numRef>
          </c:val>
        </c:ser>
        <c:dLbls>
          <c:showLegendKey val="0"/>
          <c:showVal val="0"/>
          <c:showCatName val="0"/>
          <c:showSerName val="0"/>
          <c:showPercent val="0"/>
          <c:showBubbleSize val="0"/>
        </c:dLbls>
        <c:gapWidth val="150"/>
        <c:axId val="241503720"/>
        <c:axId val="24150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241503720"/>
        <c:axId val="241501368"/>
      </c:lineChart>
      <c:dateAx>
        <c:axId val="241503720"/>
        <c:scaling>
          <c:orientation val="minMax"/>
        </c:scaling>
        <c:delete val="1"/>
        <c:axPos val="b"/>
        <c:numFmt formatCode="ge" sourceLinked="1"/>
        <c:majorTickMark val="none"/>
        <c:minorTickMark val="none"/>
        <c:tickLblPos val="none"/>
        <c:crossAx val="241501368"/>
        <c:crosses val="autoZero"/>
        <c:auto val="1"/>
        <c:lblOffset val="100"/>
        <c:baseTimeUnit val="years"/>
      </c:dateAx>
      <c:valAx>
        <c:axId val="24150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50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220.73</c:v>
                </c:pt>
                <c:pt idx="1">
                  <c:v>198.04</c:v>
                </c:pt>
                <c:pt idx="2">
                  <c:v>200.41</c:v>
                </c:pt>
                <c:pt idx="3">
                  <c:v>203.17</c:v>
                </c:pt>
                <c:pt idx="4">
                  <c:v>202.35</c:v>
                </c:pt>
              </c:numCache>
            </c:numRef>
          </c:val>
        </c:ser>
        <c:dLbls>
          <c:showLegendKey val="0"/>
          <c:showVal val="0"/>
          <c:showCatName val="0"/>
          <c:showSerName val="0"/>
          <c:showPercent val="0"/>
          <c:showBubbleSize val="0"/>
        </c:dLbls>
        <c:gapWidth val="150"/>
        <c:axId val="248347424"/>
        <c:axId val="24150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248347424"/>
        <c:axId val="241500584"/>
      </c:lineChart>
      <c:dateAx>
        <c:axId val="248347424"/>
        <c:scaling>
          <c:orientation val="minMax"/>
        </c:scaling>
        <c:delete val="1"/>
        <c:axPos val="b"/>
        <c:numFmt formatCode="ge" sourceLinked="1"/>
        <c:majorTickMark val="none"/>
        <c:minorTickMark val="none"/>
        <c:tickLblPos val="none"/>
        <c:crossAx val="241500584"/>
        <c:crosses val="autoZero"/>
        <c:auto val="1"/>
        <c:lblOffset val="100"/>
        <c:baseTimeUnit val="years"/>
      </c:dateAx>
      <c:valAx>
        <c:axId val="24150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和歌山県　由良町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119</v>
      </c>
      <c r="AE8" s="60"/>
      <c r="AF8" s="60"/>
      <c r="AG8" s="60"/>
      <c r="AH8" s="60"/>
      <c r="AI8" s="60"/>
      <c r="AJ8" s="60"/>
      <c r="AK8" s="5"/>
      <c r="AL8" s="61">
        <f>データ!$R$6</f>
        <v>6114</v>
      </c>
      <c r="AM8" s="61"/>
      <c r="AN8" s="61"/>
      <c r="AO8" s="61"/>
      <c r="AP8" s="61"/>
      <c r="AQ8" s="61"/>
      <c r="AR8" s="61"/>
      <c r="AS8" s="61"/>
      <c r="AT8" s="51">
        <f>データ!$S$6</f>
        <v>30.94</v>
      </c>
      <c r="AU8" s="52"/>
      <c r="AV8" s="52"/>
      <c r="AW8" s="52"/>
      <c r="AX8" s="52"/>
      <c r="AY8" s="52"/>
      <c r="AZ8" s="52"/>
      <c r="BA8" s="52"/>
      <c r="BB8" s="53">
        <f>データ!$T$6</f>
        <v>197.61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87.65</v>
      </c>
      <c r="J10" s="52"/>
      <c r="K10" s="52"/>
      <c r="L10" s="52"/>
      <c r="M10" s="52"/>
      <c r="N10" s="52"/>
      <c r="O10" s="64"/>
      <c r="P10" s="53">
        <f>データ!$P$6</f>
        <v>99.83</v>
      </c>
      <c r="Q10" s="53"/>
      <c r="R10" s="53"/>
      <c r="S10" s="53"/>
      <c r="T10" s="53"/>
      <c r="U10" s="53"/>
      <c r="V10" s="53"/>
      <c r="W10" s="61">
        <f>データ!$Q$6</f>
        <v>3904</v>
      </c>
      <c r="X10" s="61"/>
      <c r="Y10" s="61"/>
      <c r="Z10" s="61"/>
      <c r="AA10" s="61"/>
      <c r="AB10" s="61"/>
      <c r="AC10" s="61"/>
      <c r="AD10" s="2"/>
      <c r="AE10" s="2"/>
      <c r="AF10" s="2"/>
      <c r="AG10" s="2"/>
      <c r="AH10" s="5"/>
      <c r="AI10" s="5"/>
      <c r="AJ10" s="5"/>
      <c r="AK10" s="5"/>
      <c r="AL10" s="61">
        <f>データ!$U$6</f>
        <v>6042</v>
      </c>
      <c r="AM10" s="61"/>
      <c r="AN10" s="61"/>
      <c r="AO10" s="61"/>
      <c r="AP10" s="61"/>
      <c r="AQ10" s="61"/>
      <c r="AR10" s="61"/>
      <c r="AS10" s="61"/>
      <c r="AT10" s="51">
        <f>データ!$V$6</f>
        <v>29.18</v>
      </c>
      <c r="AU10" s="52"/>
      <c r="AV10" s="52"/>
      <c r="AW10" s="52"/>
      <c r="AX10" s="52"/>
      <c r="AY10" s="52"/>
      <c r="AZ10" s="52"/>
      <c r="BA10" s="52"/>
      <c r="BB10" s="53">
        <f>データ!$W$6</f>
        <v>207.06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303836</v>
      </c>
      <c r="D6" s="34">
        <f t="shared" si="3"/>
        <v>46</v>
      </c>
      <c r="E6" s="34">
        <f t="shared" si="3"/>
        <v>1</v>
      </c>
      <c r="F6" s="34">
        <f t="shared" si="3"/>
        <v>0</v>
      </c>
      <c r="G6" s="34">
        <f t="shared" si="3"/>
        <v>1</v>
      </c>
      <c r="H6" s="34" t="str">
        <f t="shared" si="3"/>
        <v>和歌山県　由良町</v>
      </c>
      <c r="I6" s="34" t="str">
        <f t="shared" si="3"/>
        <v>法適用</v>
      </c>
      <c r="J6" s="34" t="str">
        <f t="shared" si="3"/>
        <v>水道事業</v>
      </c>
      <c r="K6" s="34" t="str">
        <f t="shared" si="3"/>
        <v>末端給水事業</v>
      </c>
      <c r="L6" s="34" t="str">
        <f t="shared" si="3"/>
        <v>A8</v>
      </c>
      <c r="M6" s="34">
        <f t="shared" si="3"/>
        <v>0</v>
      </c>
      <c r="N6" s="35" t="str">
        <f t="shared" si="3"/>
        <v>-</v>
      </c>
      <c r="O6" s="35">
        <f t="shared" si="3"/>
        <v>87.65</v>
      </c>
      <c r="P6" s="35">
        <f t="shared" si="3"/>
        <v>99.83</v>
      </c>
      <c r="Q6" s="35">
        <f t="shared" si="3"/>
        <v>3904</v>
      </c>
      <c r="R6" s="35">
        <f t="shared" si="3"/>
        <v>6114</v>
      </c>
      <c r="S6" s="35">
        <f t="shared" si="3"/>
        <v>30.94</v>
      </c>
      <c r="T6" s="35">
        <f t="shared" si="3"/>
        <v>197.61</v>
      </c>
      <c r="U6" s="35">
        <f t="shared" si="3"/>
        <v>6042</v>
      </c>
      <c r="V6" s="35">
        <f t="shared" si="3"/>
        <v>29.18</v>
      </c>
      <c r="W6" s="35">
        <f t="shared" si="3"/>
        <v>207.06</v>
      </c>
      <c r="X6" s="36">
        <f>IF(X7="",NA(),X7)</f>
        <v>107.06</v>
      </c>
      <c r="Y6" s="36">
        <f t="shared" ref="Y6:AG6" si="4">IF(Y7="",NA(),Y7)</f>
        <v>121.25</v>
      </c>
      <c r="Z6" s="36">
        <f t="shared" si="4"/>
        <v>122.63</v>
      </c>
      <c r="AA6" s="36">
        <f t="shared" si="4"/>
        <v>119.24</v>
      </c>
      <c r="AB6" s="36">
        <f t="shared" si="4"/>
        <v>119.89</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869.14</v>
      </c>
      <c r="AU6" s="36">
        <f t="shared" ref="AU6:BC6" si="6">IF(AU7="",NA(),AU7)</f>
        <v>1586.59</v>
      </c>
      <c r="AV6" s="36">
        <f t="shared" si="6"/>
        <v>483.3</v>
      </c>
      <c r="AW6" s="36">
        <f t="shared" si="6"/>
        <v>850.34</v>
      </c>
      <c r="AX6" s="36">
        <f t="shared" si="6"/>
        <v>2095.13</v>
      </c>
      <c r="AY6" s="36">
        <f t="shared" si="6"/>
        <v>1002.64</v>
      </c>
      <c r="AZ6" s="36">
        <f t="shared" si="6"/>
        <v>1164.51</v>
      </c>
      <c r="BA6" s="36">
        <f t="shared" si="6"/>
        <v>434.72</v>
      </c>
      <c r="BB6" s="36">
        <f t="shared" si="6"/>
        <v>416.14</v>
      </c>
      <c r="BC6" s="36">
        <f t="shared" si="6"/>
        <v>371.89</v>
      </c>
      <c r="BD6" s="35" t="str">
        <f>IF(BD7="","",IF(BD7="-","【-】","【"&amp;SUBSTITUTE(TEXT(BD7,"#,##0.00"),"-","△")&amp;"】"))</f>
        <v>【262.87】</v>
      </c>
      <c r="BE6" s="36">
        <f>IF(BE7="",NA(),BE7)</f>
        <v>78.56</v>
      </c>
      <c r="BF6" s="36">
        <f t="shared" ref="BF6:BN6" si="7">IF(BF7="",NA(),BF7)</f>
        <v>72.12</v>
      </c>
      <c r="BG6" s="36">
        <f t="shared" si="7"/>
        <v>79.2</v>
      </c>
      <c r="BH6" s="36">
        <f t="shared" si="7"/>
        <v>96.37</v>
      </c>
      <c r="BI6" s="36">
        <f t="shared" si="7"/>
        <v>107.64</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105.5</v>
      </c>
      <c r="BQ6" s="36">
        <f t="shared" ref="BQ6:BY6" si="8">IF(BQ7="",NA(),BQ7)</f>
        <v>119.2</v>
      </c>
      <c r="BR6" s="36">
        <f t="shared" si="8"/>
        <v>121.43</v>
      </c>
      <c r="BS6" s="36">
        <f t="shared" si="8"/>
        <v>117.77</v>
      </c>
      <c r="BT6" s="36">
        <f t="shared" si="8"/>
        <v>118.11</v>
      </c>
      <c r="BU6" s="36">
        <f t="shared" si="8"/>
        <v>90.69</v>
      </c>
      <c r="BV6" s="36">
        <f t="shared" si="8"/>
        <v>90.64</v>
      </c>
      <c r="BW6" s="36">
        <f t="shared" si="8"/>
        <v>93.66</v>
      </c>
      <c r="BX6" s="36">
        <f t="shared" si="8"/>
        <v>92.76</v>
      </c>
      <c r="BY6" s="36">
        <f t="shared" si="8"/>
        <v>93.28</v>
      </c>
      <c r="BZ6" s="35" t="str">
        <f>IF(BZ7="","",IF(BZ7="-","【-】","【"&amp;SUBSTITUTE(TEXT(BZ7,"#,##0.00"),"-","△")&amp;"】"))</f>
        <v>【105.59】</v>
      </c>
      <c r="CA6" s="36">
        <f>IF(CA7="",NA(),CA7)</f>
        <v>220.73</v>
      </c>
      <c r="CB6" s="36">
        <f t="shared" ref="CB6:CJ6" si="9">IF(CB7="",NA(),CB7)</f>
        <v>198.04</v>
      </c>
      <c r="CC6" s="36">
        <f t="shared" si="9"/>
        <v>200.41</v>
      </c>
      <c r="CD6" s="36">
        <f t="shared" si="9"/>
        <v>203.17</v>
      </c>
      <c r="CE6" s="36">
        <f t="shared" si="9"/>
        <v>202.35</v>
      </c>
      <c r="CF6" s="36">
        <f t="shared" si="9"/>
        <v>211.08</v>
      </c>
      <c r="CG6" s="36">
        <f t="shared" si="9"/>
        <v>213.52</v>
      </c>
      <c r="CH6" s="36">
        <f t="shared" si="9"/>
        <v>208.21</v>
      </c>
      <c r="CI6" s="36">
        <f t="shared" si="9"/>
        <v>208.67</v>
      </c>
      <c r="CJ6" s="36">
        <f t="shared" si="9"/>
        <v>208.29</v>
      </c>
      <c r="CK6" s="35" t="str">
        <f>IF(CK7="","",IF(CK7="-","【-】","【"&amp;SUBSTITUTE(TEXT(CK7,"#,##0.00"),"-","△")&amp;"】"))</f>
        <v>【163.27】</v>
      </c>
      <c r="CL6" s="36">
        <f>IF(CL7="",NA(),CL7)</f>
        <v>58.19</v>
      </c>
      <c r="CM6" s="36">
        <f t="shared" ref="CM6:CU6" si="10">IF(CM7="",NA(),CM7)</f>
        <v>62.42</v>
      </c>
      <c r="CN6" s="36">
        <f t="shared" si="10"/>
        <v>67.42</v>
      </c>
      <c r="CO6" s="36">
        <f t="shared" si="10"/>
        <v>62.02</v>
      </c>
      <c r="CP6" s="36">
        <f t="shared" si="10"/>
        <v>61.9</v>
      </c>
      <c r="CQ6" s="36">
        <f t="shared" si="10"/>
        <v>49.69</v>
      </c>
      <c r="CR6" s="36">
        <f t="shared" si="10"/>
        <v>49.77</v>
      </c>
      <c r="CS6" s="36">
        <f t="shared" si="10"/>
        <v>49.22</v>
      </c>
      <c r="CT6" s="36">
        <f t="shared" si="10"/>
        <v>49.08</v>
      </c>
      <c r="CU6" s="36">
        <f t="shared" si="10"/>
        <v>49.32</v>
      </c>
      <c r="CV6" s="35" t="str">
        <f>IF(CV7="","",IF(CV7="-","【-】","【"&amp;SUBSTITUTE(TEXT(CV7,"#,##0.00"),"-","△")&amp;"】"))</f>
        <v>【59.94】</v>
      </c>
      <c r="CW6" s="36">
        <f>IF(CW7="",NA(),CW7)</f>
        <v>87.25</v>
      </c>
      <c r="CX6" s="36">
        <f t="shared" ref="CX6:DF6" si="11">IF(CX7="",NA(),CX7)</f>
        <v>90</v>
      </c>
      <c r="CY6" s="36">
        <f t="shared" si="11"/>
        <v>87.26</v>
      </c>
      <c r="CZ6" s="36">
        <f t="shared" si="11"/>
        <v>88.79</v>
      </c>
      <c r="DA6" s="36">
        <f t="shared" si="11"/>
        <v>89.05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43.5</v>
      </c>
      <c r="DI6" s="36">
        <f t="shared" ref="DI6:DQ6" si="12">IF(DI7="",NA(),DI7)</f>
        <v>42.92</v>
      </c>
      <c r="DJ6" s="36">
        <f t="shared" si="12"/>
        <v>41.31</v>
      </c>
      <c r="DK6" s="36">
        <f t="shared" si="12"/>
        <v>45.64</v>
      </c>
      <c r="DL6" s="36">
        <f t="shared" si="12"/>
        <v>40.39</v>
      </c>
      <c r="DM6" s="36">
        <f t="shared" si="12"/>
        <v>35.18</v>
      </c>
      <c r="DN6" s="36">
        <f t="shared" si="12"/>
        <v>36.43</v>
      </c>
      <c r="DO6" s="36">
        <f t="shared" si="12"/>
        <v>46.12</v>
      </c>
      <c r="DP6" s="36">
        <f t="shared" si="12"/>
        <v>47.44</v>
      </c>
      <c r="DQ6" s="36">
        <f t="shared" si="12"/>
        <v>48.3</v>
      </c>
      <c r="DR6" s="35" t="str">
        <f>IF(DR7="","",IF(DR7="-","【-】","【"&amp;SUBSTITUTE(TEXT(DR7,"#,##0.00"),"-","△")&amp;"】"))</f>
        <v>【47.91】</v>
      </c>
      <c r="DS6" s="36">
        <f>IF(DS7="",NA(),DS7)</f>
        <v>26.7</v>
      </c>
      <c r="DT6" s="36">
        <f t="shared" ref="DT6:EB6" si="13">IF(DT7="",NA(),DT7)</f>
        <v>22.47</v>
      </c>
      <c r="DU6" s="36">
        <f t="shared" si="13"/>
        <v>29.18</v>
      </c>
      <c r="DV6" s="36">
        <f t="shared" si="13"/>
        <v>28.81</v>
      </c>
      <c r="DW6" s="36">
        <f t="shared" si="13"/>
        <v>34.36</v>
      </c>
      <c r="DX6" s="36">
        <f t="shared" si="13"/>
        <v>8.41</v>
      </c>
      <c r="DY6" s="36">
        <f t="shared" si="13"/>
        <v>8.7200000000000006</v>
      </c>
      <c r="DZ6" s="36">
        <f t="shared" si="13"/>
        <v>9.86</v>
      </c>
      <c r="EA6" s="36">
        <f t="shared" si="13"/>
        <v>11.16</v>
      </c>
      <c r="EB6" s="36">
        <f t="shared" si="13"/>
        <v>12.43</v>
      </c>
      <c r="EC6" s="35" t="str">
        <f>IF(EC7="","",IF(EC7="-","【-】","【"&amp;SUBSTITUTE(TEXT(EC7,"#,##0.00"),"-","△")&amp;"】"))</f>
        <v>【15.00】</v>
      </c>
      <c r="ED6" s="36">
        <f>IF(ED7="",NA(),ED7)</f>
        <v>3.06</v>
      </c>
      <c r="EE6" s="36">
        <f t="shared" ref="EE6:EM6" si="14">IF(EE7="",NA(),EE7)</f>
        <v>1.45</v>
      </c>
      <c r="EF6" s="36">
        <f t="shared" si="14"/>
        <v>1.85</v>
      </c>
      <c r="EG6" s="36">
        <f t="shared" si="14"/>
        <v>0.13</v>
      </c>
      <c r="EH6" s="36">
        <f t="shared" si="14"/>
        <v>0.04</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303836</v>
      </c>
      <c r="D7" s="38">
        <v>46</v>
      </c>
      <c r="E7" s="38">
        <v>1</v>
      </c>
      <c r="F7" s="38">
        <v>0</v>
      </c>
      <c r="G7" s="38">
        <v>1</v>
      </c>
      <c r="H7" s="38" t="s">
        <v>105</v>
      </c>
      <c r="I7" s="38" t="s">
        <v>106</v>
      </c>
      <c r="J7" s="38" t="s">
        <v>107</v>
      </c>
      <c r="K7" s="38" t="s">
        <v>108</v>
      </c>
      <c r="L7" s="38" t="s">
        <v>109</v>
      </c>
      <c r="M7" s="38"/>
      <c r="N7" s="39" t="s">
        <v>110</v>
      </c>
      <c r="O7" s="39">
        <v>87.65</v>
      </c>
      <c r="P7" s="39">
        <v>99.83</v>
      </c>
      <c r="Q7" s="39">
        <v>3904</v>
      </c>
      <c r="R7" s="39">
        <v>6114</v>
      </c>
      <c r="S7" s="39">
        <v>30.94</v>
      </c>
      <c r="T7" s="39">
        <v>197.61</v>
      </c>
      <c r="U7" s="39">
        <v>6042</v>
      </c>
      <c r="V7" s="39">
        <v>29.18</v>
      </c>
      <c r="W7" s="39">
        <v>207.06</v>
      </c>
      <c r="X7" s="39">
        <v>107.06</v>
      </c>
      <c r="Y7" s="39">
        <v>121.25</v>
      </c>
      <c r="Z7" s="39">
        <v>122.63</v>
      </c>
      <c r="AA7" s="39">
        <v>119.24</v>
      </c>
      <c r="AB7" s="39">
        <v>119.89</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869.14</v>
      </c>
      <c r="AU7" s="39">
        <v>1586.59</v>
      </c>
      <c r="AV7" s="39">
        <v>483.3</v>
      </c>
      <c r="AW7" s="39">
        <v>850.34</v>
      </c>
      <c r="AX7" s="39">
        <v>2095.13</v>
      </c>
      <c r="AY7" s="39">
        <v>1002.64</v>
      </c>
      <c r="AZ7" s="39">
        <v>1164.51</v>
      </c>
      <c r="BA7" s="39">
        <v>434.72</v>
      </c>
      <c r="BB7" s="39">
        <v>416.14</v>
      </c>
      <c r="BC7" s="39">
        <v>371.89</v>
      </c>
      <c r="BD7" s="39">
        <v>262.87</v>
      </c>
      <c r="BE7" s="39">
        <v>78.56</v>
      </c>
      <c r="BF7" s="39">
        <v>72.12</v>
      </c>
      <c r="BG7" s="39">
        <v>79.2</v>
      </c>
      <c r="BH7" s="39">
        <v>96.37</v>
      </c>
      <c r="BI7" s="39">
        <v>107.64</v>
      </c>
      <c r="BJ7" s="39">
        <v>520.29999999999995</v>
      </c>
      <c r="BK7" s="39">
        <v>498.27</v>
      </c>
      <c r="BL7" s="39">
        <v>495.76</v>
      </c>
      <c r="BM7" s="39">
        <v>487.22</v>
      </c>
      <c r="BN7" s="39">
        <v>483.11</v>
      </c>
      <c r="BO7" s="39">
        <v>270.87</v>
      </c>
      <c r="BP7" s="39">
        <v>105.5</v>
      </c>
      <c r="BQ7" s="39">
        <v>119.2</v>
      </c>
      <c r="BR7" s="39">
        <v>121.43</v>
      </c>
      <c r="BS7" s="39">
        <v>117.77</v>
      </c>
      <c r="BT7" s="39">
        <v>118.11</v>
      </c>
      <c r="BU7" s="39">
        <v>90.69</v>
      </c>
      <c r="BV7" s="39">
        <v>90.64</v>
      </c>
      <c r="BW7" s="39">
        <v>93.66</v>
      </c>
      <c r="BX7" s="39">
        <v>92.76</v>
      </c>
      <c r="BY7" s="39">
        <v>93.28</v>
      </c>
      <c r="BZ7" s="39">
        <v>105.59</v>
      </c>
      <c r="CA7" s="39">
        <v>220.73</v>
      </c>
      <c r="CB7" s="39">
        <v>198.04</v>
      </c>
      <c r="CC7" s="39">
        <v>200.41</v>
      </c>
      <c r="CD7" s="39">
        <v>203.17</v>
      </c>
      <c r="CE7" s="39">
        <v>202.35</v>
      </c>
      <c r="CF7" s="39">
        <v>211.08</v>
      </c>
      <c r="CG7" s="39">
        <v>213.52</v>
      </c>
      <c r="CH7" s="39">
        <v>208.21</v>
      </c>
      <c r="CI7" s="39">
        <v>208.67</v>
      </c>
      <c r="CJ7" s="39">
        <v>208.29</v>
      </c>
      <c r="CK7" s="39">
        <v>163.27000000000001</v>
      </c>
      <c r="CL7" s="39">
        <v>58.19</v>
      </c>
      <c r="CM7" s="39">
        <v>62.42</v>
      </c>
      <c r="CN7" s="39">
        <v>67.42</v>
      </c>
      <c r="CO7" s="39">
        <v>62.02</v>
      </c>
      <c r="CP7" s="39">
        <v>61.9</v>
      </c>
      <c r="CQ7" s="39">
        <v>49.69</v>
      </c>
      <c r="CR7" s="39">
        <v>49.77</v>
      </c>
      <c r="CS7" s="39">
        <v>49.22</v>
      </c>
      <c r="CT7" s="39">
        <v>49.08</v>
      </c>
      <c r="CU7" s="39">
        <v>49.32</v>
      </c>
      <c r="CV7" s="39">
        <v>59.94</v>
      </c>
      <c r="CW7" s="39">
        <v>87.25</v>
      </c>
      <c r="CX7" s="39">
        <v>90</v>
      </c>
      <c r="CY7" s="39">
        <v>87.26</v>
      </c>
      <c r="CZ7" s="39">
        <v>88.79</v>
      </c>
      <c r="DA7" s="39">
        <v>89.05</v>
      </c>
      <c r="DB7" s="39">
        <v>80.010000000000005</v>
      </c>
      <c r="DC7" s="39">
        <v>79.98</v>
      </c>
      <c r="DD7" s="39">
        <v>79.48</v>
      </c>
      <c r="DE7" s="39">
        <v>79.3</v>
      </c>
      <c r="DF7" s="39">
        <v>79.34</v>
      </c>
      <c r="DG7" s="39">
        <v>90.22</v>
      </c>
      <c r="DH7" s="39">
        <v>43.5</v>
      </c>
      <c r="DI7" s="39">
        <v>42.92</v>
      </c>
      <c r="DJ7" s="39">
        <v>41.31</v>
      </c>
      <c r="DK7" s="39">
        <v>45.64</v>
      </c>
      <c r="DL7" s="39">
        <v>40.39</v>
      </c>
      <c r="DM7" s="39">
        <v>35.18</v>
      </c>
      <c r="DN7" s="39">
        <v>36.43</v>
      </c>
      <c r="DO7" s="39">
        <v>46.12</v>
      </c>
      <c r="DP7" s="39">
        <v>47.44</v>
      </c>
      <c r="DQ7" s="39">
        <v>48.3</v>
      </c>
      <c r="DR7" s="39">
        <v>47.91</v>
      </c>
      <c r="DS7" s="39">
        <v>26.7</v>
      </c>
      <c r="DT7" s="39">
        <v>22.47</v>
      </c>
      <c r="DU7" s="39">
        <v>29.18</v>
      </c>
      <c r="DV7" s="39">
        <v>28.81</v>
      </c>
      <c r="DW7" s="39">
        <v>34.36</v>
      </c>
      <c r="DX7" s="39">
        <v>8.41</v>
      </c>
      <c r="DY7" s="39">
        <v>8.7200000000000006</v>
      </c>
      <c r="DZ7" s="39">
        <v>9.86</v>
      </c>
      <c r="EA7" s="39">
        <v>11.16</v>
      </c>
      <c r="EB7" s="39">
        <v>12.43</v>
      </c>
      <c r="EC7" s="39">
        <v>15</v>
      </c>
      <c r="ED7" s="39">
        <v>3.06</v>
      </c>
      <c r="EE7" s="39">
        <v>1.45</v>
      </c>
      <c r="EF7" s="39">
        <v>1.85</v>
      </c>
      <c r="EG7" s="39">
        <v>0.13</v>
      </c>
      <c r="EH7" s="39">
        <v>0.04</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2017-12-25T01:33:32Z</dcterms:created>
  <dcterms:modified xsi:type="dcterms:W3CDTF">2018-02-08T01:39:28Z</dcterms:modified>
  <cp:category/>
</cp:coreProperties>
</file>