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01\03 総務課\04 管財係\_平成２９年度\05 駐車場関係\02 町営駅前駐車場\99 公営企業関係\01 調査関係\20180301経営比較分析表の分析等\【湯浅町駐車場】2016_303615_47_140\"/>
    </mc:Choice>
  </mc:AlternateContent>
  <workbookProtection workbookPassword="B319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DS7" i="5"/>
  <c r="LH32" i="4" s="1"/>
  <c r="DR7" i="5"/>
  <c r="DQ7" i="5"/>
  <c r="JV32" i="4" s="1"/>
  <c r="DP7" i="5"/>
  <c r="DO7" i="5"/>
  <c r="MA31" i="4" s="1"/>
  <c r="DN7" i="5"/>
  <c r="DM7" i="5"/>
  <c r="KO31" i="4" s="1"/>
  <c r="DL7" i="5"/>
  <c r="DK7" i="5"/>
  <c r="JC31" i="4" s="1"/>
  <c r="DI7" i="5"/>
  <c r="DH7" i="5"/>
  <c r="LT78" i="4" s="1"/>
  <c r="DG7" i="5"/>
  <c r="DF7" i="5"/>
  <c r="KP78" i="4" s="1"/>
  <c r="DE7" i="5"/>
  <c r="DD7" i="5"/>
  <c r="MI77" i="4" s="1"/>
  <c r="DC7" i="5"/>
  <c r="DB7" i="5"/>
  <c r="LE77" i="4" s="1"/>
  <c r="DA7" i="5"/>
  <c r="CZ7" i="5"/>
  <c r="KA77" i="4" s="1"/>
  <c r="CN7" i="5"/>
  <c r="CM7" i="5"/>
  <c r="CV67" i="4" s="1"/>
  <c r="BZ7" i="5"/>
  <c r="BY7" i="5"/>
  <c r="LH53" i="4" s="1"/>
  <c r="BX7" i="5"/>
  <c r="BW7" i="5"/>
  <c r="JV53" i="4" s="1"/>
  <c r="BV7" i="5"/>
  <c r="BU7" i="5"/>
  <c r="MA52" i="4" s="1"/>
  <c r="BT7" i="5"/>
  <c r="BS7" i="5"/>
  <c r="KO52" i="4" s="1"/>
  <c r="BR7" i="5"/>
  <c r="BQ7" i="5"/>
  <c r="JC52" i="4" s="1"/>
  <c r="BO7" i="5"/>
  <c r="BN7" i="5"/>
  <c r="BM7" i="5"/>
  <c r="BL7" i="5"/>
  <c r="BK7" i="5"/>
  <c r="BJ7" i="5"/>
  <c r="BI7" i="5"/>
  <c r="BH7" i="5"/>
  <c r="BG7" i="5"/>
  <c r="BF7" i="5"/>
  <c r="BD7" i="5"/>
  <c r="BC7" i="5"/>
  <c r="BZ53" i="4" s="1"/>
  <c r="BB7" i="5"/>
  <c r="BA7" i="5"/>
  <c r="AN53" i="4" s="1"/>
  <c r="AZ7" i="5"/>
  <c r="AY7" i="5"/>
  <c r="CS52" i="4" s="1"/>
  <c r="AX7" i="5"/>
  <c r="AW7" i="5"/>
  <c r="BG52" i="4" s="1"/>
  <c r="AV7" i="5"/>
  <c r="AU7" i="5"/>
  <c r="U52" i="4" s="1"/>
  <c r="AS7" i="5"/>
  <c r="AR7" i="5"/>
  <c r="AQ7" i="5"/>
  <c r="AP7" i="5"/>
  <c r="AO7" i="5"/>
  <c r="AN7" i="5"/>
  <c r="AM7" i="5"/>
  <c r="AL7" i="5"/>
  <c r="AK7" i="5"/>
  <c r="AJ7" i="5"/>
  <c r="AH7" i="5"/>
  <c r="AG7" i="5"/>
  <c r="BZ32" i="4" s="1"/>
  <c r="AF7" i="5"/>
  <c r="AE7" i="5"/>
  <c r="AN32" i="4" s="1"/>
  <c r="AD7" i="5"/>
  <c r="AC7" i="5"/>
  <c r="CS31" i="4" s="1"/>
  <c r="AB7" i="5"/>
  <c r="AA7" i="5"/>
  <c r="BG31" i="4" s="1"/>
  <c r="Z7" i="5"/>
  <c r="Y7" i="5"/>
  <c r="U31" i="4" s="1"/>
  <c r="X7" i="5"/>
  <c r="W7" i="5"/>
  <c r="JQ10" i="4" s="1"/>
  <c r="V7" i="5"/>
  <c r="U7" i="5"/>
  <c r="LJ8" i="4" s="1"/>
  <c r="T7" i="5"/>
  <c r="S7" i="5"/>
  <c r="HX8" i="4" s="1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E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MA53" i="4"/>
  <c r="KO53" i="4"/>
  <c r="JC53" i="4"/>
  <c r="HJ53" i="4"/>
  <c r="GQ53" i="4"/>
  <c r="FX53" i="4"/>
  <c r="FE53" i="4"/>
  <c r="EL53" i="4"/>
  <c r="CS53" i="4"/>
  <c r="BG53" i="4"/>
  <c r="U53" i="4"/>
  <c r="LH52" i="4"/>
  <c r="JV52" i="4"/>
  <c r="HJ52" i="4"/>
  <c r="GQ52" i="4"/>
  <c r="FX52" i="4"/>
  <c r="FE52" i="4"/>
  <c r="EL52" i="4"/>
  <c r="BZ52" i="4"/>
  <c r="AN52" i="4"/>
  <c r="MA32" i="4"/>
  <c r="KO32" i="4"/>
  <c r="JC32" i="4"/>
  <c r="HJ32" i="4"/>
  <c r="GQ32" i="4"/>
  <c r="FX32" i="4"/>
  <c r="FE32" i="4"/>
  <c r="EL32" i="4"/>
  <c r="CS32" i="4"/>
  <c r="BG32" i="4"/>
  <c r="U32" i="4"/>
  <c r="LH31" i="4"/>
  <c r="JV31" i="4"/>
  <c r="HJ31" i="4"/>
  <c r="GQ31" i="4"/>
  <c r="FX31" i="4"/>
  <c r="FE31" i="4"/>
  <c r="EL31" i="4"/>
  <c r="BZ31" i="4"/>
  <c r="AN31" i="4"/>
  <c r="LJ10" i="4"/>
  <c r="HX10" i="4"/>
  <c r="DU10" i="4"/>
  <c r="CF10" i="4"/>
  <c r="AQ10" i="4"/>
  <c r="B10" i="4"/>
  <c r="JQ8" i="4"/>
  <c r="DU8" i="4"/>
  <c r="CF8" i="4"/>
  <c r="AQ8" i="4"/>
  <c r="B8" i="4"/>
  <c r="B6" i="4"/>
  <c r="BZ76" i="4" l="1"/>
  <c r="MA51" i="4"/>
  <c r="MI76" i="4"/>
  <c r="HJ51" i="4"/>
  <c r="MA30" i="4"/>
  <c r="IT76" i="4"/>
  <c r="CS51" i="4"/>
  <c r="HJ30" i="4"/>
  <c r="CS30" i="4"/>
  <c r="C11" i="5"/>
  <c r="D11" i="5"/>
  <c r="E11" i="5"/>
  <c r="B11" i="5"/>
  <c r="BK76" i="4" l="1"/>
  <c r="LH51" i="4"/>
  <c r="GQ30" i="4"/>
  <c r="LT76" i="4"/>
  <c r="GQ51" i="4"/>
  <c r="LH30" i="4"/>
  <c r="IE76" i="4"/>
  <c r="BZ51" i="4"/>
  <c r="BZ30" i="4"/>
  <c r="BG30" i="4"/>
  <c r="LE76" i="4"/>
  <c r="FX51" i="4"/>
  <c r="FX30" i="4"/>
  <c r="AV76" i="4"/>
  <c r="KO51" i="4"/>
  <c r="HP76" i="4"/>
  <c r="KO30" i="4"/>
  <c r="BG51" i="4"/>
  <c r="KP76" i="4"/>
  <c r="HA76" i="4"/>
  <c r="AN51" i="4"/>
  <c r="FE30" i="4"/>
  <c r="FE51" i="4"/>
  <c r="AN30" i="4"/>
  <c r="AG76" i="4"/>
  <c r="JV51" i="4"/>
  <c r="JV30" i="4"/>
  <c r="R76" i="4"/>
  <c r="KA76" i="4"/>
  <c r="EL51" i="4"/>
  <c r="JC30" i="4"/>
  <c r="U30" i="4"/>
  <c r="GL76" i="4"/>
  <c r="U51" i="4"/>
  <c r="EL30" i="4"/>
  <c r="JC51" i="4"/>
</calcChain>
</file>

<file path=xl/sharedStrings.xml><?xml version="1.0" encoding="utf-8"?>
<sst xmlns="http://schemas.openxmlformats.org/spreadsheetml/2006/main" count="286" uniqueCount="136">
  <si>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</si>
  <si>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</si>
  <si>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</si>
  <si>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</si>
  <si>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</si>
  <si>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</si>
  <si>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</si>
  <si>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</si>
  <si>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</si>
  <si>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</si>
  <si>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</si>
  <si>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</si>
  <si>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</si>
  <si>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</si>
  <si>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</si>
  <si>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</si>
  <si>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</si>
  <si>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</si>
  <si>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</si>
  <si>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</si>
  <si>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</si>
  <si>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</si>
  <si>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</si>
  <si>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</si>
  <si>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</si>
  <si>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</si>
  <si>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</si>
  <si>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</si>
  <si>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</si>
  <si>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</si>
  <si>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</si>
  <si>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</si>
  <si>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</si>
  <si>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</si>
  <si>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</si>
  <si>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</si>
  <si>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</si>
  <si>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</si>
  <si>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</si>
  <si>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</si>
  <si>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</si>
  <si>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</si>
  <si>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</si>
  <si>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</si>
  <si>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</si>
  <si>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</si>
  <si>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</si>
  <si>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</si>
  <si>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</si>
  <si>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</si>
  <si>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</si>
  <si>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</si>
  <si>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</si>
  <si>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</si>
  <si>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</si>
  <si>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</si>
  <si>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</si>
  <si>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</si>
  <si>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</si>
  <si>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</si>
  <si>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</si>
  <si>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</si>
  <si>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</si>
  <si>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</si>
  <si>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</si>
  <si>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</si>
  <si>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</si>
  <si>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</si>
  <si>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</si>
  <si>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</si>
  <si>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</si>
  <si>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</si>
  <si>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</si>
  <si>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</si>
  <si>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</si>
  <si>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</si>
  <si>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</si>
  <si>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</si>
  <si>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</si>
  <si>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</si>
  <si>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</si>
  <si>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</si>
  <si>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</si>
  <si>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</si>
  <si>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</si>
  <si>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</si>
  <si>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</si>
  <si>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</si>
  <si>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</si>
  <si>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</si>
  <si>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</si>
  <si>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</si>
  <si>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</si>
  <si>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</si>
  <si>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</si>
  <si>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</si>
  <si>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</si>
  <si>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</si>
  <si>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</si>
  <si>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</si>
  <si>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</si>
  <si>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</si>
  <si>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</si>
  <si>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</si>
  <si>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</si>
  <si>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</si>
  <si>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</si>
  <si>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</si>
  <si>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</si>
  <si>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</si>
  <si>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</si>
  <si>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</si>
  <si>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</si>
  <si>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 xml:space="preserve"> </t>
    <phoneticPr fontId="9"/>
  </si>
  <si>
    <t>和歌山県　湯浅町</t>
  </si>
  <si>
    <t>湯浅町営駅前駐車場</t>
  </si>
  <si>
    <t>法非適用</t>
  </si>
  <si>
    <t>駐車場整備事業</t>
  </si>
  <si>
    <t>-</t>
  </si>
  <si>
    <t>Ａ３Ｂ１</t>
  </si>
  <si>
    <t>該当数値なし</t>
  </si>
  <si>
    <t>その他駐車場</t>
  </si>
  <si>
    <t>広場式</t>
  </si>
  <si>
    <t>駅</t>
  </si>
  <si>
    <t>無</t>
  </si>
  <si>
    <t>導入なし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</si>
  <si>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</si>
  <si>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</si>
  <si>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</si>
  <si>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</si>
  <si>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</si>
  <si>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非設置</t>
    <rPh sb="0" eb="1">
      <t>ヒ</t>
    </rPh>
    <rPh sb="1" eb="3">
      <t>セッチ</t>
    </rPh>
    <phoneticPr fontId="6"/>
  </si>
  <si>
    <t>稼働率は、類似施設の平均値と比較して1/3程度となっており、収容可能台数過多の状態である。
将来的には駐車場スペースの削減も視野に入れた検討が必要である。</t>
    <rPh sb="0" eb="2">
      <t>カドウ</t>
    </rPh>
    <rPh sb="2" eb="3">
      <t>リツ</t>
    </rPh>
    <rPh sb="5" eb="7">
      <t>ルイジ</t>
    </rPh>
    <rPh sb="7" eb="9">
      <t>シセツ</t>
    </rPh>
    <rPh sb="10" eb="13">
      <t>ヘイキンチ</t>
    </rPh>
    <rPh sb="14" eb="16">
      <t>ヒカク</t>
    </rPh>
    <rPh sb="21" eb="23">
      <t>テイド</t>
    </rPh>
    <rPh sb="30" eb="32">
      <t>シュウヨウ</t>
    </rPh>
    <rPh sb="32" eb="34">
      <t>カノウ</t>
    </rPh>
    <rPh sb="34" eb="36">
      <t>ダイスウ</t>
    </rPh>
    <rPh sb="36" eb="38">
      <t>カタ</t>
    </rPh>
    <rPh sb="39" eb="41">
      <t>ジョウタイ</t>
    </rPh>
    <rPh sb="46" eb="49">
      <t>ショウライテキ</t>
    </rPh>
    <rPh sb="51" eb="53">
      <t>チュウシャ</t>
    </rPh>
    <rPh sb="53" eb="54">
      <t>ジョウ</t>
    </rPh>
    <rPh sb="59" eb="61">
      <t>サクゲン</t>
    </rPh>
    <rPh sb="62" eb="64">
      <t>シヤ</t>
    </rPh>
    <rPh sb="65" eb="66">
      <t>イ</t>
    </rPh>
    <rPh sb="68" eb="70">
      <t>ケントウ</t>
    </rPh>
    <rPh sb="71" eb="73">
      <t>ヒツヨウ</t>
    </rPh>
    <phoneticPr fontId="6"/>
  </si>
  <si>
    <t>駐車場管理システムの設置後、10年以上が経過し、発券機や精算機の故障も年々増加傾向にある。
また、場内の舗装の劣化も進んでいる。
現状は毎回修繕にて対応しているが、機器の入換え等、抜本的な対策を検討していかなければならない。</t>
    <rPh sb="0" eb="2">
      <t>チュウシャ</t>
    </rPh>
    <rPh sb="2" eb="3">
      <t>ジョウ</t>
    </rPh>
    <rPh sb="3" eb="5">
      <t>カンリ</t>
    </rPh>
    <rPh sb="10" eb="12">
      <t>セッチ</t>
    </rPh>
    <rPh sb="12" eb="13">
      <t>ゴ</t>
    </rPh>
    <rPh sb="16" eb="17">
      <t>ネン</t>
    </rPh>
    <rPh sb="17" eb="19">
      <t>イジョウ</t>
    </rPh>
    <rPh sb="20" eb="22">
      <t>ケイカ</t>
    </rPh>
    <rPh sb="24" eb="26">
      <t>ハッケン</t>
    </rPh>
    <rPh sb="26" eb="27">
      <t>キ</t>
    </rPh>
    <rPh sb="28" eb="30">
      <t>セイサン</t>
    </rPh>
    <rPh sb="30" eb="31">
      <t>キ</t>
    </rPh>
    <rPh sb="32" eb="34">
      <t>コショウ</t>
    </rPh>
    <rPh sb="35" eb="37">
      <t>ネンネン</t>
    </rPh>
    <rPh sb="37" eb="39">
      <t>ゾウカ</t>
    </rPh>
    <rPh sb="39" eb="41">
      <t>ケイコウ</t>
    </rPh>
    <rPh sb="49" eb="51">
      <t>ジョウナイ</t>
    </rPh>
    <rPh sb="52" eb="54">
      <t>ホソウ</t>
    </rPh>
    <rPh sb="55" eb="57">
      <t>レッカ</t>
    </rPh>
    <rPh sb="58" eb="59">
      <t>スス</t>
    </rPh>
    <rPh sb="65" eb="67">
      <t>ゲンジョウ</t>
    </rPh>
    <rPh sb="68" eb="70">
      <t>マイカイ</t>
    </rPh>
    <rPh sb="70" eb="72">
      <t>シュウゼン</t>
    </rPh>
    <rPh sb="74" eb="76">
      <t>タイオウ</t>
    </rPh>
    <rPh sb="82" eb="84">
      <t>キキ</t>
    </rPh>
    <rPh sb="85" eb="87">
      <t>イレカ</t>
    </rPh>
    <rPh sb="88" eb="89">
      <t>トウ</t>
    </rPh>
    <rPh sb="90" eb="93">
      <t>バッポンテキ</t>
    </rPh>
    <rPh sb="94" eb="96">
      <t>タイサク</t>
    </rPh>
    <rPh sb="97" eb="99">
      <t>ケントウ</t>
    </rPh>
    <phoneticPr fontId="6"/>
  </si>
  <si>
    <t xml:space="preserve">役場庁舎移転による駅前駐車場の利用状況の変化に伴い、H27、H28と月極契約者数や一時預かり利用者数が減少したため、収益的収支比率等の数値が悪化している。営業費用はここ5年間ほぼ横ばいで推移しており、これ以上の削減は見込めないため、駅前駐車場の周知、広報等をしっかりと行い、利用者数の増加を図ることで収益の改善を行っていく必要がある。
</t>
    <rPh sb="0" eb="2">
      <t>ヤクバ</t>
    </rPh>
    <rPh sb="2" eb="4">
      <t>チョウシャ</t>
    </rPh>
    <rPh sb="4" eb="6">
      <t>イテン</t>
    </rPh>
    <rPh sb="9" eb="11">
      <t>エキマエ</t>
    </rPh>
    <rPh sb="11" eb="13">
      <t>チュウシャ</t>
    </rPh>
    <rPh sb="13" eb="14">
      <t>ジョウ</t>
    </rPh>
    <rPh sb="15" eb="17">
      <t>リヨウ</t>
    </rPh>
    <rPh sb="17" eb="19">
      <t>ジョウキョウ</t>
    </rPh>
    <rPh sb="20" eb="22">
      <t>ヘンカ</t>
    </rPh>
    <rPh sb="23" eb="24">
      <t>トモナ</t>
    </rPh>
    <rPh sb="34" eb="36">
      <t>ツキギメ</t>
    </rPh>
    <rPh sb="36" eb="38">
      <t>ケイヤク</t>
    </rPh>
    <rPh sb="38" eb="39">
      <t>シャ</t>
    </rPh>
    <rPh sb="39" eb="40">
      <t>スウ</t>
    </rPh>
    <rPh sb="41" eb="43">
      <t>イチジ</t>
    </rPh>
    <rPh sb="43" eb="44">
      <t>アズ</t>
    </rPh>
    <rPh sb="46" eb="48">
      <t>リヨウ</t>
    </rPh>
    <rPh sb="48" eb="49">
      <t>シャ</t>
    </rPh>
    <rPh sb="49" eb="50">
      <t>スウ</t>
    </rPh>
    <rPh sb="51" eb="53">
      <t>ゲンショウ</t>
    </rPh>
    <rPh sb="58" eb="61">
      <t>シュウエキテキ</t>
    </rPh>
    <rPh sb="61" eb="63">
      <t>シュウシ</t>
    </rPh>
    <rPh sb="63" eb="65">
      <t>ヒリツ</t>
    </rPh>
    <rPh sb="65" eb="66">
      <t>トウ</t>
    </rPh>
    <rPh sb="67" eb="69">
      <t>スウチ</t>
    </rPh>
    <rPh sb="70" eb="72">
      <t>アッカ</t>
    </rPh>
    <rPh sb="77" eb="79">
      <t>エイギョウ</t>
    </rPh>
    <rPh sb="79" eb="81">
      <t>ヒヨウ</t>
    </rPh>
    <rPh sb="85" eb="87">
      <t>ネンカン</t>
    </rPh>
    <rPh sb="89" eb="90">
      <t>ヨコ</t>
    </rPh>
    <rPh sb="93" eb="95">
      <t>スイイ</t>
    </rPh>
    <rPh sb="102" eb="104">
      <t>イジョウ</t>
    </rPh>
    <rPh sb="105" eb="107">
      <t>サクゲン</t>
    </rPh>
    <rPh sb="108" eb="110">
      <t>ミコ</t>
    </rPh>
    <rPh sb="116" eb="118">
      <t>エキマエ</t>
    </rPh>
    <rPh sb="118" eb="120">
      <t>チュウシャ</t>
    </rPh>
    <rPh sb="120" eb="121">
      <t>ジョウ</t>
    </rPh>
    <rPh sb="122" eb="124">
      <t>シュウチ</t>
    </rPh>
    <rPh sb="125" eb="127">
      <t>コウホウ</t>
    </rPh>
    <rPh sb="127" eb="128">
      <t>トウ</t>
    </rPh>
    <rPh sb="134" eb="135">
      <t>オコナ</t>
    </rPh>
    <rPh sb="137" eb="139">
      <t>リヨウ</t>
    </rPh>
    <rPh sb="139" eb="140">
      <t>シャ</t>
    </rPh>
    <rPh sb="140" eb="141">
      <t>スウ</t>
    </rPh>
    <rPh sb="142" eb="144">
      <t>ゾウカ</t>
    </rPh>
    <rPh sb="145" eb="146">
      <t>ハカ</t>
    </rPh>
    <rPh sb="150" eb="152">
      <t>シュウエキ</t>
    </rPh>
    <rPh sb="153" eb="155">
      <t>カイゼン</t>
    </rPh>
    <rPh sb="156" eb="157">
      <t>オコナ</t>
    </rPh>
    <rPh sb="161" eb="163">
      <t>ヒツヨウ</t>
    </rPh>
    <phoneticPr fontId="6"/>
  </si>
  <si>
    <t>今年度も役場庁舎移転の影響が大きく、月極、一時預かり共に売上が落ちてしまった。
今後も収益が大きく改善する見込みはないが、減少傾向に歯止めをかけるべく、駅前という立地条件の良さ等をアピールし、利用者の増加を図っていく必要がある。
また、駐車場管理システム等の設備の老朽化が進んでいるので、機器の入換え費用等も視野に入れた経営を行っていく。</t>
    <rPh sb="0" eb="3">
      <t>コンネンド</t>
    </rPh>
    <rPh sb="4" eb="6">
      <t>ヤクバ</t>
    </rPh>
    <rPh sb="6" eb="8">
      <t>チョウシャ</t>
    </rPh>
    <rPh sb="8" eb="10">
      <t>イテン</t>
    </rPh>
    <rPh sb="11" eb="13">
      <t>エイキョウ</t>
    </rPh>
    <rPh sb="14" eb="15">
      <t>オオ</t>
    </rPh>
    <rPh sb="18" eb="20">
      <t>ツキギメ</t>
    </rPh>
    <rPh sb="21" eb="23">
      <t>イチジ</t>
    </rPh>
    <rPh sb="23" eb="24">
      <t>アズ</t>
    </rPh>
    <rPh sb="26" eb="27">
      <t>トモ</t>
    </rPh>
    <rPh sb="28" eb="30">
      <t>ウリアゲ</t>
    </rPh>
    <rPh sb="31" eb="32">
      <t>オ</t>
    </rPh>
    <rPh sb="40" eb="42">
      <t>コンゴ</t>
    </rPh>
    <rPh sb="43" eb="45">
      <t>シュウエキ</t>
    </rPh>
    <rPh sb="46" eb="47">
      <t>オオ</t>
    </rPh>
    <rPh sb="49" eb="51">
      <t>カイゼン</t>
    </rPh>
    <rPh sb="53" eb="55">
      <t>ミコ</t>
    </rPh>
    <rPh sb="61" eb="63">
      <t>ゲンショウ</t>
    </rPh>
    <rPh sb="63" eb="65">
      <t>ケイコウ</t>
    </rPh>
    <rPh sb="66" eb="68">
      <t>ハド</t>
    </rPh>
    <rPh sb="76" eb="78">
      <t>エキマエ</t>
    </rPh>
    <rPh sb="81" eb="83">
      <t>リッチ</t>
    </rPh>
    <rPh sb="83" eb="85">
      <t>ジョウケン</t>
    </rPh>
    <rPh sb="86" eb="87">
      <t>ヨ</t>
    </rPh>
    <rPh sb="88" eb="89">
      <t>トウ</t>
    </rPh>
    <rPh sb="96" eb="99">
      <t>リヨウシャ</t>
    </rPh>
    <rPh sb="100" eb="102">
      <t>ゾウカ</t>
    </rPh>
    <rPh sb="103" eb="104">
      <t>ハカ</t>
    </rPh>
    <rPh sb="108" eb="110">
      <t>ヒツヨウ</t>
    </rPh>
    <rPh sb="118" eb="120">
      <t>チュウシャ</t>
    </rPh>
    <rPh sb="120" eb="121">
      <t>ジョウ</t>
    </rPh>
    <rPh sb="121" eb="123">
      <t>カンリ</t>
    </rPh>
    <rPh sb="127" eb="128">
      <t>トウ</t>
    </rPh>
    <rPh sb="129" eb="131">
      <t>セツビ</t>
    </rPh>
    <rPh sb="132" eb="135">
      <t>ロウキュウカ</t>
    </rPh>
    <rPh sb="136" eb="137">
      <t>スス</t>
    </rPh>
    <rPh sb="144" eb="146">
      <t>キキ</t>
    </rPh>
    <rPh sb="147" eb="149">
      <t>イレカ</t>
    </rPh>
    <rPh sb="150" eb="153">
      <t>ヒヨウトウ</t>
    </rPh>
    <rPh sb="154" eb="156">
      <t>シヤ</t>
    </rPh>
    <rPh sb="157" eb="158">
      <t>イ</t>
    </rPh>
    <rPh sb="160" eb="162">
      <t>ケイエイ</t>
    </rPh>
    <rPh sb="163" eb="164">
      <t>オコナ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</si>
</sst>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350.7</c:v>
                </c:pt>
                <c:pt idx="1">
                  <c:v>383.8</c:v>
                </c:pt>
                <c:pt idx="2">
                  <c:v>367.4</c:v>
                </c:pt>
                <c:pt idx="3">
                  <c:v>285.8</c:v>
                </c:pt>
                <c:pt idx="4">
                  <c:v>250.5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202872"/>
        <c:axId val="224203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393.6</c:v>
                </c:pt>
                <c:pt idx="1">
                  <c:v>407.1</c:v>
                </c:pt>
                <c:pt idx="2">
                  <c:v>375.5</c:v>
                </c:pt>
                <c:pt idx="3">
                  <c:v>441.2</c:v>
                </c:pt>
                <c:pt idx="4">
                  <c:v>368.2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202872"/>
        <c:axId val="224203264"/>
      </c:lineChart>
      <c:dateAx>
        <c:axId val="224202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4203264"/>
        <c:crosses val="autoZero"/>
        <c:auto val="1"/>
        <c:lblOffset val="100"/>
        <c:baseTimeUnit val="years"/>
      </c:dateAx>
      <c:valAx>
        <c:axId val="224203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42028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204048"/>
        <c:axId val="224204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123.1</c:v>
                </c:pt>
                <c:pt idx="1">
                  <c:v>92.3</c:v>
                </c:pt>
                <c:pt idx="2">
                  <c:v>85.4</c:v>
                </c:pt>
                <c:pt idx="3">
                  <c:v>76.3</c:v>
                </c:pt>
                <c:pt idx="4">
                  <c:v>64.099999999999994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204048"/>
        <c:axId val="224204440"/>
      </c:lineChart>
      <c:dateAx>
        <c:axId val="224204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4204440"/>
        <c:crosses val="autoZero"/>
        <c:auto val="1"/>
        <c:lblOffset val="100"/>
        <c:baseTimeUnit val="years"/>
      </c:dateAx>
      <c:valAx>
        <c:axId val="224204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42040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205224"/>
        <c:axId val="225682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205224"/>
        <c:axId val="225682840"/>
      </c:lineChart>
      <c:dateAx>
        <c:axId val="224205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5682840"/>
        <c:crosses val="autoZero"/>
        <c:auto val="1"/>
        <c:lblOffset val="100"/>
        <c:baseTimeUnit val="years"/>
      </c:dateAx>
      <c:valAx>
        <c:axId val="225682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42052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683624"/>
        <c:axId val="225684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683624"/>
        <c:axId val="225684016"/>
      </c:lineChart>
      <c:dateAx>
        <c:axId val="225683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5684016"/>
        <c:crosses val="autoZero"/>
        <c:auto val="1"/>
        <c:lblOffset val="100"/>
        <c:baseTimeUnit val="years"/>
      </c:dateAx>
      <c:valAx>
        <c:axId val="225684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5683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684800"/>
        <c:axId val="225685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11.4</c:v>
                </c:pt>
                <c:pt idx="1">
                  <c:v>11</c:v>
                </c:pt>
                <c:pt idx="2">
                  <c:v>7.8</c:v>
                </c:pt>
                <c:pt idx="3">
                  <c:v>6.7</c:v>
                </c:pt>
                <c:pt idx="4">
                  <c:v>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684800"/>
        <c:axId val="225685192"/>
      </c:lineChart>
      <c:dateAx>
        <c:axId val="225684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5685192"/>
        <c:crosses val="autoZero"/>
        <c:auto val="1"/>
        <c:lblOffset val="100"/>
        <c:baseTimeUnit val="years"/>
      </c:dateAx>
      <c:valAx>
        <c:axId val="225685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5684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916480"/>
        <c:axId val="225916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105</c:v>
                </c:pt>
                <c:pt idx="1">
                  <c:v>61</c:v>
                </c:pt>
                <c:pt idx="2">
                  <c:v>40</c:v>
                </c:pt>
                <c:pt idx="3">
                  <c:v>27</c:v>
                </c:pt>
                <c:pt idx="4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16480"/>
        <c:axId val="225916872"/>
      </c:lineChart>
      <c:dateAx>
        <c:axId val="225916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5916872"/>
        <c:crosses val="autoZero"/>
        <c:auto val="1"/>
        <c:lblOffset val="100"/>
        <c:baseTimeUnit val="years"/>
      </c:dateAx>
      <c:valAx>
        <c:axId val="225916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59164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101.1</c:v>
                </c:pt>
                <c:pt idx="1">
                  <c:v>102.2</c:v>
                </c:pt>
                <c:pt idx="2">
                  <c:v>92.1</c:v>
                </c:pt>
                <c:pt idx="3">
                  <c:v>83.1</c:v>
                </c:pt>
                <c:pt idx="4">
                  <c:v>79.8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917656"/>
        <c:axId val="225918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230</c:v>
                </c:pt>
                <c:pt idx="1">
                  <c:v>244.3</c:v>
                </c:pt>
                <c:pt idx="2">
                  <c:v>238.1</c:v>
                </c:pt>
                <c:pt idx="3">
                  <c:v>261.8</c:v>
                </c:pt>
                <c:pt idx="4">
                  <c:v>268.7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17656"/>
        <c:axId val="225918048"/>
      </c:lineChart>
      <c:dateAx>
        <c:axId val="225917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5918048"/>
        <c:crosses val="autoZero"/>
        <c:auto val="1"/>
        <c:lblOffset val="100"/>
        <c:baseTimeUnit val="years"/>
      </c:dateAx>
      <c:valAx>
        <c:axId val="225918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59176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73.099999999999994</c:v>
                </c:pt>
                <c:pt idx="1">
                  <c:v>73.900000000000006</c:v>
                </c:pt>
                <c:pt idx="2">
                  <c:v>72.8</c:v>
                </c:pt>
                <c:pt idx="3">
                  <c:v>65</c:v>
                </c:pt>
                <c:pt idx="4">
                  <c:v>60.1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918832"/>
        <c:axId val="226383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51.9</c:v>
                </c:pt>
                <c:pt idx="1">
                  <c:v>59.2</c:v>
                </c:pt>
                <c:pt idx="2">
                  <c:v>64.5</c:v>
                </c:pt>
                <c:pt idx="3">
                  <c:v>60</c:v>
                </c:pt>
                <c:pt idx="4">
                  <c:v>52.8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18832"/>
        <c:axId val="226383560"/>
      </c:lineChart>
      <c:dateAx>
        <c:axId val="225918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6383560"/>
        <c:crosses val="autoZero"/>
        <c:auto val="1"/>
        <c:lblOffset val="100"/>
        <c:baseTimeUnit val="years"/>
      </c:dateAx>
      <c:valAx>
        <c:axId val="226383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59188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6674</c:v>
                </c:pt>
                <c:pt idx="1">
                  <c:v>6856</c:v>
                </c:pt>
                <c:pt idx="2">
                  <c:v>6377</c:v>
                </c:pt>
                <c:pt idx="3">
                  <c:v>4826</c:v>
                </c:pt>
                <c:pt idx="4">
                  <c:v>3876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916088"/>
        <c:axId val="225915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6188</c:v>
                </c:pt>
                <c:pt idx="1">
                  <c:v>7011</c:v>
                </c:pt>
                <c:pt idx="2">
                  <c:v>7612</c:v>
                </c:pt>
                <c:pt idx="3">
                  <c:v>7104</c:v>
                </c:pt>
                <c:pt idx="4">
                  <c:v>7407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16088"/>
        <c:axId val="225915696"/>
      </c:lineChart>
      <c:dateAx>
        <c:axId val="225916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5915696"/>
        <c:crosses val="autoZero"/>
        <c:auto val="1"/>
        <c:lblOffset val="100"/>
        <c:baseTimeUnit val="years"/>
      </c:dateAx>
      <c:valAx>
        <c:axId val="225915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59160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>
      <selection activeCell="ND83" sqref="ND83"/>
    </sheetView>
  </sheetViews>
  <sheetFormatPr defaultColWidth="2.625" defaultRowHeight="13.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38" t="str">
        <f>データ!H6&amp;"　"&amp;データ!I6</f>
        <v>和歌山県湯浅町　湯浅町営駅前駐車場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3" t="s">
        <v>6</v>
      </c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 t="s">
        <v>7</v>
      </c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 t="s">
        <v>8</v>
      </c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4" t="s">
        <v>131</v>
      </c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2014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4"/>
      <c r="ND8" s="128" t="s">
        <v>10</v>
      </c>
      <c r="NE8" s="129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3" t="s">
        <v>16</v>
      </c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 t="s">
        <v>17</v>
      </c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 t="s">
        <v>18</v>
      </c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4"/>
      <c r="ND9" s="135" t="s">
        <v>19</v>
      </c>
      <c r="NE9" s="13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tr">
        <f>データ!P7</f>
        <v>その他駐車場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32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3">
        <f>データ!V7</f>
        <v>89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100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導入なし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26" t="s">
        <v>23</v>
      </c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92" t="s">
        <v>134</v>
      </c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4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92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4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92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4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92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4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92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4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92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4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92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4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92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4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92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4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92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94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92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4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92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4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92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4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92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4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92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4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92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4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350.7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383.8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367.4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285.8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250.5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0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0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0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0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0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101.1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102.2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92.1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83.1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79.8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393.6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407.1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375.5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441.2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368.2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11.4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11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7.8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6.7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5.9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230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244.3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238.1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261.8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268.7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92" t="s">
        <v>133</v>
      </c>
      <c r="NE32" s="93"/>
      <c r="NF32" s="93"/>
      <c r="NG32" s="93"/>
      <c r="NH32" s="93"/>
      <c r="NI32" s="93"/>
      <c r="NJ32" s="93"/>
      <c r="NK32" s="93"/>
      <c r="NL32" s="93"/>
      <c r="NM32" s="93"/>
      <c r="NN32" s="93"/>
      <c r="NO32" s="93"/>
      <c r="NP32" s="93"/>
      <c r="NQ32" s="93"/>
      <c r="NR32" s="94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92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4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92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4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92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94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92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94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92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4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92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94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92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4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92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4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92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94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92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4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92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94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92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94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92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94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92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94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92"/>
      <c r="NE47" s="93"/>
      <c r="NF47" s="93"/>
      <c r="NG47" s="93"/>
      <c r="NH47" s="93"/>
      <c r="NI47" s="93"/>
      <c r="NJ47" s="93"/>
      <c r="NK47" s="93"/>
      <c r="NL47" s="93"/>
      <c r="NM47" s="93"/>
      <c r="NN47" s="93"/>
      <c r="NO47" s="93"/>
      <c r="NP47" s="93"/>
      <c r="NQ47" s="93"/>
      <c r="NR47" s="94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92" t="s">
        <v>132</v>
      </c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4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92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4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92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4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0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0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0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0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73.099999999999994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73.900000000000006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72.8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65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60.1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6674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6856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6377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4826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3876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92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4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105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61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40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27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29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51.9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59.2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64.5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60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52.8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6188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7011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7612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7104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7407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92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4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92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4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92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4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92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4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92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4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92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94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92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4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92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94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92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4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92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4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92"/>
      <c r="NE63" s="93"/>
      <c r="NF63" s="93"/>
      <c r="NG63" s="93"/>
      <c r="NH63" s="93"/>
      <c r="NI63" s="93"/>
      <c r="NJ63" s="93"/>
      <c r="NK63" s="93"/>
      <c r="NL63" s="93"/>
      <c r="NM63" s="93"/>
      <c r="NN63" s="93"/>
      <c r="NO63" s="93"/>
      <c r="NP63" s="93"/>
      <c r="NQ63" s="93"/>
      <c r="NR63" s="94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95"/>
      <c r="NE64" s="96"/>
      <c r="NF64" s="96"/>
      <c r="NG64" s="96"/>
      <c r="NH64" s="96"/>
      <c r="NI64" s="96"/>
      <c r="NJ64" s="96"/>
      <c r="NK64" s="96"/>
      <c r="NL64" s="96"/>
      <c r="NM64" s="96"/>
      <c r="NN64" s="96"/>
      <c r="NO64" s="96"/>
      <c r="NP64" s="96"/>
      <c r="NQ64" s="96"/>
      <c r="NR64" s="97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135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20768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0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0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0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0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0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0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123.1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92.3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85.4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76.3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64.099999999999994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303615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1</v>
      </c>
      <c r="H6" s="61" t="str">
        <f>SUBSTITUTE(H8,"　","")</f>
        <v>和歌山県湯浅町</v>
      </c>
      <c r="I6" s="61" t="str">
        <f t="shared" si="1"/>
        <v>湯浅町営駅前駐車場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Ａ３Ｂ１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その他駐車場</v>
      </c>
      <c r="Q6" s="63" t="str">
        <f t="shared" si="1"/>
        <v>広場式</v>
      </c>
      <c r="R6" s="64">
        <f t="shared" si="1"/>
        <v>32</v>
      </c>
      <c r="S6" s="63" t="str">
        <f t="shared" si="1"/>
        <v>駅</v>
      </c>
      <c r="T6" s="63" t="str">
        <f t="shared" si="1"/>
        <v>無</v>
      </c>
      <c r="U6" s="64">
        <f t="shared" si="1"/>
        <v>2014</v>
      </c>
      <c r="V6" s="64">
        <f t="shared" si="1"/>
        <v>89</v>
      </c>
      <c r="W6" s="64">
        <f t="shared" si="1"/>
        <v>100</v>
      </c>
      <c r="X6" s="63" t="str">
        <f t="shared" si="1"/>
        <v>導入なし</v>
      </c>
      <c r="Y6" s="65">
        <f>IF(Y8="-",NA(),Y8)</f>
        <v>350.7</v>
      </c>
      <c r="Z6" s="65">
        <f t="shared" ref="Z6:AH6" si="2">IF(Z8="-",NA(),Z8)</f>
        <v>383.8</v>
      </c>
      <c r="AA6" s="65">
        <f t="shared" si="2"/>
        <v>367.4</v>
      </c>
      <c r="AB6" s="65">
        <f t="shared" si="2"/>
        <v>285.8</v>
      </c>
      <c r="AC6" s="65">
        <f t="shared" si="2"/>
        <v>250.5</v>
      </c>
      <c r="AD6" s="65">
        <f t="shared" si="2"/>
        <v>393.6</v>
      </c>
      <c r="AE6" s="65">
        <f t="shared" si="2"/>
        <v>407.1</v>
      </c>
      <c r="AF6" s="65">
        <f t="shared" si="2"/>
        <v>375.5</v>
      </c>
      <c r="AG6" s="65">
        <f t="shared" si="2"/>
        <v>441.2</v>
      </c>
      <c r="AH6" s="65">
        <f t="shared" si="2"/>
        <v>368.2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11.4</v>
      </c>
      <c r="AP6" s="65">
        <f t="shared" si="3"/>
        <v>11</v>
      </c>
      <c r="AQ6" s="65">
        <f t="shared" si="3"/>
        <v>7.8</v>
      </c>
      <c r="AR6" s="65">
        <f t="shared" si="3"/>
        <v>6.7</v>
      </c>
      <c r="AS6" s="65">
        <f t="shared" si="3"/>
        <v>5.9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105</v>
      </c>
      <c r="BA6" s="66">
        <f t="shared" si="4"/>
        <v>61</v>
      </c>
      <c r="BB6" s="66">
        <f t="shared" si="4"/>
        <v>40</v>
      </c>
      <c r="BC6" s="66">
        <f t="shared" si="4"/>
        <v>27</v>
      </c>
      <c r="BD6" s="66">
        <f t="shared" si="4"/>
        <v>29</v>
      </c>
      <c r="BE6" s="64" t="str">
        <f>IF(BE8="-","",IF(BE8="-","【-】","【"&amp;SUBSTITUTE(TEXT(BE8,"#,##0"),"-","△")&amp;"】"))</f>
        <v>【140】</v>
      </c>
      <c r="BF6" s="65">
        <f>IF(BF8="-",NA(),BF8)</f>
        <v>73.099999999999994</v>
      </c>
      <c r="BG6" s="65">
        <f t="shared" ref="BG6:BO6" si="5">IF(BG8="-",NA(),BG8)</f>
        <v>73.900000000000006</v>
      </c>
      <c r="BH6" s="65">
        <f t="shared" si="5"/>
        <v>72.8</v>
      </c>
      <c r="BI6" s="65">
        <f t="shared" si="5"/>
        <v>65</v>
      </c>
      <c r="BJ6" s="65">
        <f t="shared" si="5"/>
        <v>60.1</v>
      </c>
      <c r="BK6" s="65">
        <f t="shared" si="5"/>
        <v>51.9</v>
      </c>
      <c r="BL6" s="65">
        <f t="shared" si="5"/>
        <v>59.2</v>
      </c>
      <c r="BM6" s="65">
        <f t="shared" si="5"/>
        <v>64.5</v>
      </c>
      <c r="BN6" s="65">
        <f t="shared" si="5"/>
        <v>60</v>
      </c>
      <c r="BO6" s="65">
        <f t="shared" si="5"/>
        <v>52.8</v>
      </c>
      <c r="BP6" s="62" t="str">
        <f>IF(BP8="-","",IF(BP8="-","【-】","【"&amp;SUBSTITUTE(TEXT(BP8,"#,##0.0"),"-","△")&amp;"】"))</f>
        <v>【45.2】</v>
      </c>
      <c r="BQ6" s="66">
        <f>IF(BQ8="-",NA(),BQ8)</f>
        <v>6674</v>
      </c>
      <c r="BR6" s="66">
        <f t="shared" ref="BR6:BZ6" si="6">IF(BR8="-",NA(),BR8)</f>
        <v>6856</v>
      </c>
      <c r="BS6" s="66">
        <f t="shared" si="6"/>
        <v>6377</v>
      </c>
      <c r="BT6" s="66">
        <f t="shared" si="6"/>
        <v>4826</v>
      </c>
      <c r="BU6" s="66">
        <f t="shared" si="6"/>
        <v>3876</v>
      </c>
      <c r="BV6" s="66">
        <f t="shared" si="6"/>
        <v>6188</v>
      </c>
      <c r="BW6" s="66">
        <f t="shared" si="6"/>
        <v>7011</v>
      </c>
      <c r="BX6" s="66">
        <f t="shared" si="6"/>
        <v>7612</v>
      </c>
      <c r="BY6" s="66">
        <f t="shared" si="6"/>
        <v>7104</v>
      </c>
      <c r="BZ6" s="66">
        <f t="shared" si="6"/>
        <v>7407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20768</v>
      </c>
      <c r="CN6" s="64">
        <f t="shared" si="7"/>
        <v>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123.1</v>
      </c>
      <c r="DF6" s="65">
        <f t="shared" si="8"/>
        <v>92.3</v>
      </c>
      <c r="DG6" s="65">
        <f t="shared" si="8"/>
        <v>85.4</v>
      </c>
      <c r="DH6" s="65">
        <f t="shared" si="8"/>
        <v>76.3</v>
      </c>
      <c r="DI6" s="65">
        <f t="shared" si="8"/>
        <v>64.099999999999994</v>
      </c>
      <c r="DJ6" s="62" t="str">
        <f>IF(DJ8="-","",IF(DJ8="-","【-】","【"&amp;SUBSTITUTE(TEXT(DJ8,"#,##0.0"),"-","△")&amp;"】"))</f>
        <v>【122.6】</v>
      </c>
      <c r="DK6" s="65">
        <f>IF(DK8="-",NA(),DK8)</f>
        <v>101.1</v>
      </c>
      <c r="DL6" s="65">
        <f t="shared" ref="DL6:DT6" si="9">IF(DL8="-",NA(),DL8)</f>
        <v>102.2</v>
      </c>
      <c r="DM6" s="65">
        <f t="shared" si="9"/>
        <v>92.1</v>
      </c>
      <c r="DN6" s="65">
        <f t="shared" si="9"/>
        <v>83.1</v>
      </c>
      <c r="DO6" s="65">
        <f t="shared" si="9"/>
        <v>79.8</v>
      </c>
      <c r="DP6" s="65">
        <f t="shared" si="9"/>
        <v>230</v>
      </c>
      <c r="DQ6" s="65">
        <f t="shared" si="9"/>
        <v>244.3</v>
      </c>
      <c r="DR6" s="65">
        <f t="shared" si="9"/>
        <v>238.1</v>
      </c>
      <c r="DS6" s="65">
        <f t="shared" si="9"/>
        <v>261.8</v>
      </c>
      <c r="DT6" s="65">
        <f t="shared" si="9"/>
        <v>268.7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303615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1</v>
      </c>
      <c r="H7" s="61" t="str">
        <f t="shared" si="10"/>
        <v>和歌山県　湯浅町</v>
      </c>
      <c r="I7" s="61" t="str">
        <f t="shared" si="10"/>
        <v>湯浅町営駅前駐車場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Ａ３Ｂ１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その他駐車場</v>
      </c>
      <c r="Q7" s="63" t="str">
        <f t="shared" si="10"/>
        <v>広場式</v>
      </c>
      <c r="R7" s="64">
        <f t="shared" si="10"/>
        <v>32</v>
      </c>
      <c r="S7" s="63" t="str">
        <f t="shared" si="10"/>
        <v>駅</v>
      </c>
      <c r="T7" s="63" t="str">
        <f t="shared" si="10"/>
        <v>無</v>
      </c>
      <c r="U7" s="64">
        <f t="shared" si="10"/>
        <v>2014</v>
      </c>
      <c r="V7" s="64">
        <f t="shared" si="10"/>
        <v>89</v>
      </c>
      <c r="W7" s="64">
        <f t="shared" si="10"/>
        <v>100</v>
      </c>
      <c r="X7" s="63" t="str">
        <f t="shared" si="10"/>
        <v>導入なし</v>
      </c>
      <c r="Y7" s="65">
        <f>Y8</f>
        <v>350.7</v>
      </c>
      <c r="Z7" s="65">
        <f t="shared" ref="Z7:AH7" si="11">Z8</f>
        <v>383.8</v>
      </c>
      <c r="AA7" s="65">
        <f t="shared" si="11"/>
        <v>367.4</v>
      </c>
      <c r="AB7" s="65">
        <f t="shared" si="11"/>
        <v>285.8</v>
      </c>
      <c r="AC7" s="65">
        <f t="shared" si="11"/>
        <v>250.5</v>
      </c>
      <c r="AD7" s="65">
        <f t="shared" si="11"/>
        <v>393.6</v>
      </c>
      <c r="AE7" s="65">
        <f t="shared" si="11"/>
        <v>407.1</v>
      </c>
      <c r="AF7" s="65">
        <f t="shared" si="11"/>
        <v>375.5</v>
      </c>
      <c r="AG7" s="65">
        <f t="shared" si="11"/>
        <v>441.2</v>
      </c>
      <c r="AH7" s="65">
        <f t="shared" si="11"/>
        <v>368.2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11.4</v>
      </c>
      <c r="AP7" s="65">
        <f t="shared" si="12"/>
        <v>11</v>
      </c>
      <c r="AQ7" s="65">
        <f t="shared" si="12"/>
        <v>7.8</v>
      </c>
      <c r="AR7" s="65">
        <f t="shared" si="12"/>
        <v>6.7</v>
      </c>
      <c r="AS7" s="65">
        <f t="shared" si="12"/>
        <v>5.9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105</v>
      </c>
      <c r="BA7" s="66">
        <f t="shared" si="13"/>
        <v>61</v>
      </c>
      <c r="BB7" s="66">
        <f t="shared" si="13"/>
        <v>40</v>
      </c>
      <c r="BC7" s="66">
        <f t="shared" si="13"/>
        <v>27</v>
      </c>
      <c r="BD7" s="66">
        <f t="shared" si="13"/>
        <v>29</v>
      </c>
      <c r="BE7" s="64"/>
      <c r="BF7" s="65">
        <f>BF8</f>
        <v>73.099999999999994</v>
      </c>
      <c r="BG7" s="65">
        <f t="shared" ref="BG7:BO7" si="14">BG8</f>
        <v>73.900000000000006</v>
      </c>
      <c r="BH7" s="65">
        <f t="shared" si="14"/>
        <v>72.8</v>
      </c>
      <c r="BI7" s="65">
        <f t="shared" si="14"/>
        <v>65</v>
      </c>
      <c r="BJ7" s="65">
        <f t="shared" si="14"/>
        <v>60.1</v>
      </c>
      <c r="BK7" s="65">
        <f t="shared" si="14"/>
        <v>51.9</v>
      </c>
      <c r="BL7" s="65">
        <f t="shared" si="14"/>
        <v>59.2</v>
      </c>
      <c r="BM7" s="65">
        <f t="shared" si="14"/>
        <v>64.5</v>
      </c>
      <c r="BN7" s="65">
        <f t="shared" si="14"/>
        <v>60</v>
      </c>
      <c r="BO7" s="65">
        <f t="shared" si="14"/>
        <v>52.8</v>
      </c>
      <c r="BP7" s="62"/>
      <c r="BQ7" s="66">
        <f>BQ8</f>
        <v>6674</v>
      </c>
      <c r="BR7" s="66">
        <f t="shared" ref="BR7:BZ7" si="15">BR8</f>
        <v>6856</v>
      </c>
      <c r="BS7" s="66">
        <f t="shared" si="15"/>
        <v>6377</v>
      </c>
      <c r="BT7" s="66">
        <f t="shared" si="15"/>
        <v>4826</v>
      </c>
      <c r="BU7" s="66">
        <f t="shared" si="15"/>
        <v>3876</v>
      </c>
      <c r="BV7" s="66">
        <f t="shared" si="15"/>
        <v>6188</v>
      </c>
      <c r="BW7" s="66">
        <f t="shared" si="15"/>
        <v>7011</v>
      </c>
      <c r="BX7" s="66">
        <f t="shared" si="15"/>
        <v>7612</v>
      </c>
      <c r="BY7" s="66">
        <f t="shared" si="15"/>
        <v>7104</v>
      </c>
      <c r="BZ7" s="66">
        <f t="shared" si="15"/>
        <v>7407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20768</v>
      </c>
      <c r="CN7" s="64">
        <f>CN8</f>
        <v>0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113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123.1</v>
      </c>
      <c r="DF7" s="65">
        <f t="shared" si="16"/>
        <v>92.3</v>
      </c>
      <c r="DG7" s="65">
        <f t="shared" si="16"/>
        <v>85.4</v>
      </c>
      <c r="DH7" s="65">
        <f t="shared" si="16"/>
        <v>76.3</v>
      </c>
      <c r="DI7" s="65">
        <f t="shared" si="16"/>
        <v>64.099999999999994</v>
      </c>
      <c r="DJ7" s="62"/>
      <c r="DK7" s="65">
        <f>DK8</f>
        <v>101.1</v>
      </c>
      <c r="DL7" s="65">
        <f t="shared" ref="DL7:DT7" si="17">DL8</f>
        <v>102.2</v>
      </c>
      <c r="DM7" s="65">
        <f t="shared" si="17"/>
        <v>92.1</v>
      </c>
      <c r="DN7" s="65">
        <f t="shared" si="17"/>
        <v>83.1</v>
      </c>
      <c r="DO7" s="65">
        <f t="shared" si="17"/>
        <v>79.8</v>
      </c>
      <c r="DP7" s="65">
        <f t="shared" si="17"/>
        <v>230</v>
      </c>
      <c r="DQ7" s="65">
        <f t="shared" si="17"/>
        <v>244.3</v>
      </c>
      <c r="DR7" s="65">
        <f t="shared" si="17"/>
        <v>238.1</v>
      </c>
      <c r="DS7" s="65">
        <f t="shared" si="17"/>
        <v>261.8</v>
      </c>
      <c r="DT7" s="65">
        <f t="shared" si="17"/>
        <v>268.7</v>
      </c>
      <c r="DU7" s="62"/>
    </row>
    <row r="8" spans="1:125" s="67" customFormat="1">
      <c r="A8" s="50"/>
      <c r="B8" s="68">
        <v>2016</v>
      </c>
      <c r="C8" s="68">
        <v>303615</v>
      </c>
      <c r="D8" s="68">
        <v>47</v>
      </c>
      <c r="E8" s="68">
        <v>14</v>
      </c>
      <c r="F8" s="68">
        <v>0</v>
      </c>
      <c r="G8" s="68">
        <v>1</v>
      </c>
      <c r="H8" s="68" t="s">
        <v>114</v>
      </c>
      <c r="I8" s="68" t="s">
        <v>115</v>
      </c>
      <c r="J8" s="68" t="s">
        <v>116</v>
      </c>
      <c r="K8" s="68" t="s">
        <v>117</v>
      </c>
      <c r="L8" s="68" t="s">
        <v>118</v>
      </c>
      <c r="M8" s="68" t="s">
        <v>119</v>
      </c>
      <c r="N8" s="68"/>
      <c r="O8" s="69" t="s">
        <v>120</v>
      </c>
      <c r="P8" s="70" t="s">
        <v>121</v>
      </c>
      <c r="Q8" s="70" t="s">
        <v>122</v>
      </c>
      <c r="R8" s="71">
        <v>32</v>
      </c>
      <c r="S8" s="70" t="s">
        <v>123</v>
      </c>
      <c r="T8" s="70" t="s">
        <v>124</v>
      </c>
      <c r="U8" s="71">
        <v>2014</v>
      </c>
      <c r="V8" s="71">
        <v>89</v>
      </c>
      <c r="W8" s="71">
        <v>100</v>
      </c>
      <c r="X8" s="70" t="s">
        <v>125</v>
      </c>
      <c r="Y8" s="72">
        <v>350.7</v>
      </c>
      <c r="Z8" s="72">
        <v>383.8</v>
      </c>
      <c r="AA8" s="72">
        <v>367.4</v>
      </c>
      <c r="AB8" s="72">
        <v>285.8</v>
      </c>
      <c r="AC8" s="72">
        <v>250.5</v>
      </c>
      <c r="AD8" s="72">
        <v>393.6</v>
      </c>
      <c r="AE8" s="72">
        <v>407.1</v>
      </c>
      <c r="AF8" s="72">
        <v>375.5</v>
      </c>
      <c r="AG8" s="72">
        <v>441.2</v>
      </c>
      <c r="AH8" s="72">
        <v>368.2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11.4</v>
      </c>
      <c r="AP8" s="72">
        <v>11</v>
      </c>
      <c r="AQ8" s="72">
        <v>7.8</v>
      </c>
      <c r="AR8" s="72">
        <v>6.7</v>
      </c>
      <c r="AS8" s="72">
        <v>5.9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105</v>
      </c>
      <c r="BA8" s="73">
        <v>61</v>
      </c>
      <c r="BB8" s="73">
        <v>40</v>
      </c>
      <c r="BC8" s="73">
        <v>27</v>
      </c>
      <c r="BD8" s="73">
        <v>29</v>
      </c>
      <c r="BE8" s="73">
        <v>140</v>
      </c>
      <c r="BF8" s="72">
        <v>73.099999999999994</v>
      </c>
      <c r="BG8" s="72">
        <v>73.900000000000006</v>
      </c>
      <c r="BH8" s="72">
        <v>72.8</v>
      </c>
      <c r="BI8" s="72">
        <v>65</v>
      </c>
      <c r="BJ8" s="72">
        <v>60.1</v>
      </c>
      <c r="BK8" s="72">
        <v>51.9</v>
      </c>
      <c r="BL8" s="72">
        <v>59.2</v>
      </c>
      <c r="BM8" s="72">
        <v>64.5</v>
      </c>
      <c r="BN8" s="72">
        <v>60</v>
      </c>
      <c r="BO8" s="72">
        <v>52.8</v>
      </c>
      <c r="BP8" s="69">
        <v>45.2</v>
      </c>
      <c r="BQ8" s="73">
        <v>6674</v>
      </c>
      <c r="BR8" s="73">
        <v>6856</v>
      </c>
      <c r="BS8" s="73">
        <v>6377</v>
      </c>
      <c r="BT8" s="74">
        <v>4826</v>
      </c>
      <c r="BU8" s="74">
        <v>3876</v>
      </c>
      <c r="BV8" s="73">
        <v>6188</v>
      </c>
      <c r="BW8" s="73">
        <v>7011</v>
      </c>
      <c r="BX8" s="73">
        <v>7612</v>
      </c>
      <c r="BY8" s="73">
        <v>7104</v>
      </c>
      <c r="BZ8" s="73">
        <v>7407</v>
      </c>
      <c r="CA8" s="71">
        <v>19129</v>
      </c>
      <c r="CB8" s="72" t="s">
        <v>118</v>
      </c>
      <c r="CC8" s="72" t="s">
        <v>118</v>
      </c>
      <c r="CD8" s="72" t="s">
        <v>118</v>
      </c>
      <c r="CE8" s="72" t="s">
        <v>118</v>
      </c>
      <c r="CF8" s="72" t="s">
        <v>118</v>
      </c>
      <c r="CG8" s="72" t="s">
        <v>118</v>
      </c>
      <c r="CH8" s="72" t="s">
        <v>118</v>
      </c>
      <c r="CI8" s="72" t="s">
        <v>118</v>
      </c>
      <c r="CJ8" s="72" t="s">
        <v>118</v>
      </c>
      <c r="CK8" s="72" t="s">
        <v>118</v>
      </c>
      <c r="CL8" s="69" t="s">
        <v>118</v>
      </c>
      <c r="CM8" s="71">
        <v>20768</v>
      </c>
      <c r="CN8" s="71">
        <v>0</v>
      </c>
      <c r="CO8" s="72" t="s">
        <v>118</v>
      </c>
      <c r="CP8" s="72" t="s">
        <v>118</v>
      </c>
      <c r="CQ8" s="72" t="s">
        <v>118</v>
      </c>
      <c r="CR8" s="72" t="s">
        <v>118</v>
      </c>
      <c r="CS8" s="72" t="s">
        <v>118</v>
      </c>
      <c r="CT8" s="72" t="s">
        <v>118</v>
      </c>
      <c r="CU8" s="72" t="s">
        <v>118</v>
      </c>
      <c r="CV8" s="72" t="s">
        <v>118</v>
      </c>
      <c r="CW8" s="72" t="s">
        <v>118</v>
      </c>
      <c r="CX8" s="72" t="s">
        <v>118</v>
      </c>
      <c r="CY8" s="69" t="s">
        <v>118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123.1</v>
      </c>
      <c r="DF8" s="72">
        <v>92.3</v>
      </c>
      <c r="DG8" s="72">
        <v>85.4</v>
      </c>
      <c r="DH8" s="72">
        <v>76.3</v>
      </c>
      <c r="DI8" s="72">
        <v>64.099999999999994</v>
      </c>
      <c r="DJ8" s="69">
        <v>122.6</v>
      </c>
      <c r="DK8" s="72">
        <v>101.1</v>
      </c>
      <c r="DL8" s="72">
        <v>102.2</v>
      </c>
      <c r="DM8" s="72">
        <v>92.1</v>
      </c>
      <c r="DN8" s="72">
        <v>83.1</v>
      </c>
      <c r="DO8" s="72">
        <v>79.8</v>
      </c>
      <c r="DP8" s="72">
        <v>230</v>
      </c>
      <c r="DQ8" s="72">
        <v>244.3</v>
      </c>
      <c r="DR8" s="72">
        <v>238.1</v>
      </c>
      <c r="DS8" s="72">
        <v>261.8</v>
      </c>
      <c r="DT8" s="72">
        <v>268.7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126</v>
      </c>
      <c r="C10" s="79" t="s">
        <v>127</v>
      </c>
      <c r="D10" s="79" t="s">
        <v>128</v>
      </c>
      <c r="E10" s="79" t="s">
        <v>129</v>
      </c>
      <c r="F10" s="79" t="s">
        <v>130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2018-03-07T09:41:19Z</cp:lastPrinted>
  <dcterms:modified xsi:type="dcterms:W3CDTF">2018-03-07T09:41:20Z</dcterms:modified>
</cp:coreProperties>
</file>