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NEC-04\Desktop\(高野町）経営比較分析表-1\28年度様式【経営比較分析表】2016_303445_47_1718\"/>
    </mc:Choice>
  </mc:AlternateContent>
  <workbookProtection workbookPassword="B319" lockStructure="1"/>
  <bookViews>
    <workbookView xWindow="240" yWindow="60" windowWidth="14940" windowHeight="7875"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<sst xmlns="http://schemas.openxmlformats.org/spreadsheetml/2006/main" count="251" uniqueCount="126">
  <si>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</si>
  <si>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</si>
  <si>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</si>
  <si>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</si>
  <si>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</si>
  <si>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</si>
  <si>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</si>
  <si>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</si>
  <si>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</si>
  <si>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</si>
  <si>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</si>
  <si>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</si>
  <si>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</si>
  <si>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</si>
  <si>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</si>
  <si>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</si>
  <si>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</si>
  <si>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</si>
  <si>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</si>
  <si>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</si>
  <si>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</si>
  <si>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</si>
  <si>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</si>
  <si>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</si>
  <si>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</si>
  <si>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</si>
  <si>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</si>
  <si>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</si>
  <si>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</si>
  <si>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</si>
  <si>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</si>
  <si>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</si>
  <si>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</si>
  <si>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</si>
  <si>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</si>
  <si>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</si>
  <si>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</si>
  <si>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</si>
  <si>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</si>
  <si>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</si>
  <si>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</si>
  <si>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</si>
  <si>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</si>
  <si>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</si>
  <si>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</si>
  <si>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</si>
  <si>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</si>
  <si>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</si>
  <si>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</si>
  <si>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</si>
  <si>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</si>
  <si>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</si>
  <si>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</si>
  <si>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</si>
  <si>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</si>
  <si>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</si>
  <si>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</si>
  <si>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</si>
  <si>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</si>
  <si>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</si>
  <si>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</si>
  <si>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</si>
  <si>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</si>
  <si>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</si>
  <si>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</si>
  <si>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</si>
  <si>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</si>
  <si>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</si>
  <si>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</si>
  <si>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</si>
  <si>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</si>
  <si>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</si>
  <si>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</si>
  <si>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</si>
  <si>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</si>
  <si>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</si>
  <si>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</si>
  <si>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</si>
  <si>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</si>
  <si>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</si>
  <si>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</si>
  <si>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</si>
  <si>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</si>
  <si>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</si>
  <si>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</si>
  <si>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</si>
  <si>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</si>
  <si>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</si>
  <si>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</si>
  <si>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</si>
  <si>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</si>
  <si>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</si>
  <si>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</si>
  <si>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</si>
  <si>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</si>
  <si>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</si>
  <si>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</si>
  <si>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</si>
  <si>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</si>
  <si>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</si>
  <si>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</si>
  <si>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</si>
  <si>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</si>
  <si>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</si>
  <si>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</si>
  <si>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</si>
  <si>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</si>
  <si>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</si>
  <si>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</si>
  <si>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</si>
  <si>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高野町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</si>
  <si>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</si>
  <si>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</si>
  <si>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</si>
  <si>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</si>
  <si>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</si>
  <si>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</si>
  <si>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</si>
  <si>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</si>
  <si>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</si>
  <si>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</si>
  <si>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</si>
  <si>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</si>
  <si>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このうち、特定環境保全下水道は大規模な集合処理が適さない地区の汚水処理を行っている。
過疎化の進むなか安定した事業運営を目指し、料金の確保に努めているが、一般会計からの繰入（補助）も必要である。今後は、維持管理の削減及び設備の長寿命化を検討し一般会計の負担軽減を図る必要がある。</t>
    <rPh sb="211" eb="213">
      <t>セツビ</t>
    </rPh>
    <phoneticPr fontId="4"/>
  </si>
  <si>
    <t>特定地域生活排水処理事業は、各家庭に設置した浄化槽で汚水処理を行い、川や水路に排水しているため、処理場や管渠を有しない事業である。
供用開始が平成15年5月21日であり、目立った老朽化は無いものの、今後の修繕などの管理方法を検討していかなければならない。</t>
    <rPh sb="0" eb="2">
      <t>トクテイ</t>
    </rPh>
    <rPh sb="2" eb="4">
      <t>チイキ</t>
    </rPh>
    <rPh sb="4" eb="6">
      <t>セイカツ</t>
    </rPh>
    <rPh sb="6" eb="8">
      <t>ハイスイ</t>
    </rPh>
    <rPh sb="8" eb="10">
      <t>ショリ</t>
    </rPh>
    <rPh sb="10" eb="12">
      <t>ジギョウ</t>
    </rPh>
    <rPh sb="14" eb="17">
      <t>カクカテイ</t>
    </rPh>
    <rPh sb="18" eb="20">
      <t>セッチ</t>
    </rPh>
    <rPh sb="22" eb="25">
      <t>ジョウカソウ</t>
    </rPh>
    <rPh sb="26" eb="28">
      <t>オスイ</t>
    </rPh>
    <rPh sb="28" eb="30">
      <t>ショリ</t>
    </rPh>
    <rPh sb="31" eb="32">
      <t>オコナ</t>
    </rPh>
    <rPh sb="34" eb="35">
      <t>カワ</t>
    </rPh>
    <rPh sb="36" eb="38">
      <t>スイロ</t>
    </rPh>
    <rPh sb="39" eb="41">
      <t>ハイスイ</t>
    </rPh>
    <rPh sb="48" eb="51">
      <t>ショリジョウ</t>
    </rPh>
    <rPh sb="52" eb="54">
      <t>カンキョ</t>
    </rPh>
    <rPh sb="55" eb="56">
      <t>ユウ</t>
    </rPh>
    <rPh sb="59" eb="61">
      <t>ジギョウ</t>
    </rPh>
    <rPh sb="66" eb="68">
      <t>キョウヨウ</t>
    </rPh>
    <rPh sb="68" eb="70">
      <t>カイシ</t>
    </rPh>
    <rPh sb="71" eb="73">
      <t>ヘイセイ</t>
    </rPh>
    <rPh sb="75" eb="76">
      <t>ネン</t>
    </rPh>
    <rPh sb="77" eb="78">
      <t>ガツ</t>
    </rPh>
    <rPh sb="80" eb="81">
      <t>ニチ</t>
    </rPh>
    <rPh sb="85" eb="87">
      <t>メダ</t>
    </rPh>
    <rPh sb="89" eb="92">
      <t>ロウキュウカ</t>
    </rPh>
    <rPh sb="93" eb="94">
      <t>ナ</t>
    </rPh>
    <rPh sb="99" eb="101">
      <t>コンゴ</t>
    </rPh>
    <rPh sb="102" eb="104">
      <t>シュウゼン</t>
    </rPh>
    <rPh sb="107" eb="109">
      <t>カンリ</t>
    </rPh>
    <rPh sb="109" eb="111">
      <t>ホウホウ</t>
    </rPh>
    <rPh sb="112" eb="114">
      <t>ケントウ</t>
    </rPh>
    <phoneticPr fontId="4"/>
  </si>
  <si>
    <t xml:space="preserve">特定地域生活排水処理地域は、⑧水洗化率は100％を達成しており、現在は安定した維持管理に努めている。
①収益的収支比率は近年では100％以上であるが、収入に占める一般会計繰入金の割合は大きく、基準外繰入も多くなっている。
企業債（借金）については、新規の借り入れは無く償還を行っているため、④企業債残高対事業規模比率は減少傾向にある。類似団体平均と比較しても低いのは、企業債の償還額の一部を一般会計の負担としたことが影響していると考えられる。
⑤経費回収率は類似団体平均を上回っているものの、100％を下回っており、汚水処理にかかる費用が使用料収入で賄えていない状態が続いている。
⑥汚水処理原価は、経費削減努力はしているものの、高止まりの状況にあり、⑤経費回収率は低迷しているため、今後は使用料の見直しを含めた検討を行う必要がある。
⑦施設利用率は類似団体平均を上回っているが、遊休状態となっているものもあるため、対応策の検討が必要である。
</t>
    <rPh sb="0" eb="4">
      <t>トクテイチイキ</t>
    </rPh>
    <rPh sb="4" eb="6">
      <t>セイカツ</t>
    </rPh>
    <rPh sb="8" eb="10">
      <t>ショリ</t>
    </rPh>
    <rPh sb="167" eb="169">
      <t>ルイジ</t>
    </rPh>
    <rPh sb="169" eb="171">
      <t>ダンタイ</t>
    </rPh>
    <rPh sb="171" eb="173">
      <t>ヘイキン</t>
    </rPh>
    <rPh sb="174" eb="176">
      <t>ヒカク</t>
    </rPh>
    <rPh sb="179" eb="180">
      <t>ヒク</t>
    </rPh>
    <rPh sb="184" eb="186">
      <t>キギョウ</t>
    </rPh>
    <rPh sb="186" eb="187">
      <t>サイ</t>
    </rPh>
    <rPh sb="188" eb="190">
      <t>ショウカン</t>
    </rPh>
    <rPh sb="190" eb="191">
      <t>ガク</t>
    </rPh>
    <rPh sb="192" eb="194">
      <t>イチブ</t>
    </rPh>
    <rPh sb="195" eb="197">
      <t>イッパン</t>
    </rPh>
    <rPh sb="197" eb="199">
      <t>カイケイ</t>
    </rPh>
    <rPh sb="200" eb="202">
      <t>フタン</t>
    </rPh>
    <rPh sb="208" eb="210">
      <t>エイキョウ</t>
    </rPh>
    <rPh sb="215" eb="216">
      <t>カンガ</t>
    </rPh>
    <rPh sb="233" eb="235">
      <t>ヘイキン</t>
    </rPh>
    <rPh sb="236" eb="238">
      <t>ウワマワ</t>
    </rPh>
    <rPh sb="251" eb="253">
      <t>シタマワ</t>
    </rPh>
    <rPh sb="300" eb="302">
      <t>ケイヒ</t>
    </rPh>
    <rPh sb="302" eb="304">
      <t>サクゲン</t>
    </rPh>
    <rPh sb="304" eb="306">
      <t>ドリョク</t>
    </rPh>
    <rPh sb="315" eb="317">
      <t>タカド</t>
    </rPh>
    <rPh sb="320" eb="322">
      <t>ジョウキョウ</t>
    </rPh>
    <rPh sb="333" eb="335">
      <t>テイメイ</t>
    </rPh>
    <rPh sb="390" eb="392">
      <t>ユウキュウ</t>
    </rPh>
    <rPh sb="392" eb="394">
      <t>ジョウタイ</t>
    </rPh>
    <rPh sb="412" eb="414">
      <t>ケントウ</t>
    </rPh>
    <rPh sb="415" eb="4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</si>
</sst>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91-4605-BB2D-B0D5941C0005}"/>
            </c:ext>
          </c:extLst>
        </c:ser>
        <c:dLbls>
          <c:showLegendKey val="0"/>
          <c:showVal val="0"/>
          <c:showCatName val="0"/>
          <c:showSerName val="0"/>
          <c:showPercent val="0"/>
          <c:showBubbleSize val="0"/>
        </c:dLbls>
        <c:gapWidth val="150"/>
        <c:axId val="100157696"/>
        <c:axId val="100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91-4605-BB2D-B0D5941C0005}"/>
            </c:ext>
          </c:extLst>
        </c:ser>
        <c:dLbls>
          <c:showLegendKey val="0"/>
          <c:showVal val="0"/>
          <c:showCatName val="0"/>
          <c:showSerName val="0"/>
          <c:showPercent val="0"/>
          <c:showBubbleSize val="0"/>
        </c:dLbls>
        <c:marker val="1"/>
        <c:smooth val="0"/>
        <c:axId val="100157696"/>
        <c:axId val="100217216"/>
      </c:lineChart>
      <c:dateAx>
        <c:axId val="100157696"/>
        <c:scaling>
          <c:orientation val="minMax"/>
        </c:scaling>
        <c:delete val="1"/>
        <c:axPos val="b"/>
        <c:numFmt formatCode="ge" sourceLinked="1"/>
        <c:majorTickMark val="none"/>
        <c:minorTickMark val="none"/>
        <c:tickLblPos val="none"/>
        <c:crossAx val="100217216"/>
        <c:crosses val="autoZero"/>
        <c:auto val="1"/>
        <c:lblOffset val="100"/>
        <c:baseTimeUnit val="years"/>
      </c:dateAx>
      <c:valAx>
        <c:axId val="1002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103.86</c:v>
                </c:pt>
                <c:pt idx="1">
                  <c:v>95.98</c:v>
                </c:pt>
                <c:pt idx="2">
                  <c:v>98.93</c:v>
                </c:pt>
                <c:pt idx="3">
                  <c:v>101.25</c:v>
                </c:pt>
                <c:pt idx="4">
                  <c:v>101.45</c:v>
                </c:pt>
              </c:numCache>
            </c:numRef>
          </c:val>
          <c:extLst>
            <c:ext xmlns:c16="http://schemas.microsoft.com/office/drawing/2014/chart" uri="{C3380CC4-5D6E-409C-BE32-E72D297353CC}">
              <c16:uniqueId val="{00000000-4A6B-438A-A7CB-41AABEB6D110}"/>
            </c:ext>
          </c:extLst>
        </c:ser>
        <c:dLbls>
          <c:showLegendKey val="0"/>
          <c:showVal val="0"/>
          <c:showCatName val="0"/>
          <c:showSerName val="0"/>
          <c:showPercent val="0"/>
          <c:showBubbleSize val="0"/>
        </c:dLbls>
        <c:gapWidth val="150"/>
        <c:axId val="100226944"/>
        <c:axId val="100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B-438A-A7CB-41AABEB6D110}"/>
            </c:ext>
          </c:extLst>
        </c:ser>
        <c:dLbls>
          <c:showLegendKey val="0"/>
          <c:showVal val="0"/>
          <c:showCatName val="0"/>
          <c:showSerName val="0"/>
          <c:showPercent val="0"/>
          <c:showBubbleSize val="0"/>
        </c:dLbls>
        <c:marker val="1"/>
        <c:smooth val="0"/>
        <c:axId val="100226944"/>
        <c:axId val="100237312"/>
      </c:lineChart>
      <c:dateAx>
        <c:axId val="100226944"/>
        <c:scaling>
          <c:orientation val="minMax"/>
        </c:scaling>
        <c:delete val="1"/>
        <c:axPos val="b"/>
        <c:numFmt formatCode="ge" sourceLinked="1"/>
        <c:majorTickMark val="none"/>
        <c:minorTickMark val="none"/>
        <c:tickLblPos val="none"/>
        <c:crossAx val="100237312"/>
        <c:crosses val="autoZero"/>
        <c:auto val="1"/>
        <c:lblOffset val="100"/>
        <c:baseTimeUnit val="years"/>
      </c:dateAx>
      <c:valAx>
        <c:axId val="100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C-4952-A42E-9A2283AA1C7F}"/>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C-4952-A42E-9A2283AA1C7F}"/>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7-4345-BBD4-85CB98FEFDEC}"/>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7-4345-BBD4-85CB98FEFDEC}"/>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53-4D39-A0AF-572B227F5A9E}"/>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53-4D39-A0AF-572B227F5A9E}"/>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A-47BF-BCB3-2445E06FD4F9}"/>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A-47BF-BCB3-2445E06FD4F9}"/>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110.11</c:v>
                </c:pt>
                <c:pt idx="1">
                  <c:v>95.13</c:v>
                </c:pt>
                <c:pt idx="2">
                  <c:v>117.73</c:v>
                </c:pt>
                <c:pt idx="3">
                  <c:v>90.71</c:v>
                </c:pt>
                <c:pt idx="4">
                  <c:v>55.7</c:v>
                </c:pt>
              </c:numCache>
            </c:numRef>
          </c:val>
          <c:extLst>
            <c:ext xmlns:c16="http://schemas.microsoft.com/office/drawing/2014/chart" uri="{C3380CC4-5D6E-409C-BE32-E72D297353CC}">
              <c16:uniqueId val="{00000000-1AF5-4F36-BBCA-32E63FBEA809}"/>
            </c:ext>
          </c:extLst>
        </c:ser>
        <c:dLbls>
          <c:showLegendKey val="0"/>
          <c:showVal val="0"/>
          <c:showCatName val="0"/>
          <c:showSerName val="0"/>
          <c:showPercent val="0"/>
          <c:showBubbleSize val="0"/>
        </c:dLbls>
        <c:gapWidth val="150"/>
        <c:axId val="118833536"/>
        <c:axId val="118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1AF5-4F36-BBCA-32E63FBEA809}"/>
            </c:ext>
          </c:extLst>
        </c:ser>
        <c:dLbls>
          <c:showLegendKey val="0"/>
          <c:showVal val="0"/>
          <c:showCatName val="0"/>
          <c:showSerName val="0"/>
          <c:showPercent val="0"/>
          <c:showBubbleSize val="0"/>
        </c:dLbls>
        <c:marker val="1"/>
        <c:smooth val="0"/>
        <c:axId val="118833536"/>
        <c:axId val="118835456"/>
      </c:lineChart>
      <c:dateAx>
        <c:axId val="118833536"/>
        <c:scaling>
          <c:orientation val="minMax"/>
        </c:scaling>
        <c:delete val="1"/>
        <c:axPos val="b"/>
        <c:numFmt formatCode="ge" sourceLinked="1"/>
        <c:majorTickMark val="none"/>
        <c:minorTickMark val="none"/>
        <c:tickLblPos val="none"/>
        <c:crossAx val="118835456"/>
        <c:crosses val="autoZero"/>
        <c:auto val="1"/>
        <c:lblOffset val="100"/>
        <c:baseTimeUnit val="years"/>
      </c:dateAx>
      <c:valAx>
        <c:axId val="118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71.81</c:v>
                </c:pt>
                <c:pt idx="1">
                  <c:v>72.69</c:v>
                </c:pt>
                <c:pt idx="2">
                  <c:v>66.989999999999995</c:v>
                </c:pt>
                <c:pt idx="3">
                  <c:v>66.41</c:v>
                </c:pt>
                <c:pt idx="4">
                  <c:v>64.06</c:v>
                </c:pt>
              </c:numCache>
            </c:numRef>
          </c:val>
          <c:extLst>
            <c:ext xmlns:c16="http://schemas.microsoft.com/office/drawing/2014/chart" uri="{C3380CC4-5D6E-409C-BE32-E72D297353CC}">
              <c16:uniqueId val="{00000000-2806-4469-9D5F-D0502075CFFF}"/>
            </c:ext>
          </c:extLst>
        </c:ser>
        <c:dLbls>
          <c:showLegendKey val="0"/>
          <c:showVal val="0"/>
          <c:showCatName val="0"/>
          <c:showSerName val="0"/>
          <c:showPercent val="0"/>
          <c:showBubbleSize val="0"/>
        </c:dLbls>
        <c:gapWidth val="150"/>
        <c:axId val="118882304"/>
        <c:axId val="1188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2806-4469-9D5F-D0502075CFFF}"/>
            </c:ext>
          </c:extLst>
        </c:ser>
        <c:dLbls>
          <c:showLegendKey val="0"/>
          <c:showVal val="0"/>
          <c:showCatName val="0"/>
          <c:showSerName val="0"/>
          <c:showPercent val="0"/>
          <c:showBubbleSize val="0"/>
        </c:dLbls>
        <c:marker val="1"/>
        <c:smooth val="0"/>
        <c:axId val="118882304"/>
        <c:axId val="118884224"/>
      </c:lineChart>
      <c:dateAx>
        <c:axId val="118882304"/>
        <c:scaling>
          <c:orientation val="minMax"/>
        </c:scaling>
        <c:delete val="1"/>
        <c:axPos val="b"/>
        <c:numFmt formatCode="ge" sourceLinked="1"/>
        <c:majorTickMark val="none"/>
        <c:minorTickMark val="none"/>
        <c:tickLblPos val="none"/>
        <c:crossAx val="118884224"/>
        <c:crosses val="autoZero"/>
        <c:auto val="1"/>
        <c:lblOffset val="100"/>
        <c:baseTimeUnit val="years"/>
      </c:dateAx>
      <c:valAx>
        <c:axId val="1188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386.25</c:v>
                </c:pt>
                <c:pt idx="1">
                  <c:v>373.37</c:v>
                </c:pt>
                <c:pt idx="2">
                  <c:v>401.48</c:v>
                </c:pt>
                <c:pt idx="3">
                  <c:v>399.67</c:v>
                </c:pt>
                <c:pt idx="4">
                  <c:v>401.1</c:v>
                </c:pt>
              </c:numCache>
            </c:numRef>
          </c:val>
          <c:extLst>
            <c:ext xmlns:c16="http://schemas.microsoft.com/office/drawing/2014/chart" uri="{C3380CC4-5D6E-409C-BE32-E72D297353CC}">
              <c16:uniqueId val="{00000000-C185-479E-A321-AA522D7D4566}"/>
            </c:ext>
          </c:extLst>
        </c:ser>
        <c:dLbls>
          <c:showLegendKey val="0"/>
          <c:showVal val="0"/>
          <c:showCatName val="0"/>
          <c:showSerName val="0"/>
          <c:showPercent val="0"/>
          <c:showBubbleSize val="0"/>
        </c:dLbls>
        <c:gapWidth val="150"/>
        <c:axId val="118898688"/>
        <c:axId val="118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C185-479E-A321-AA522D7D4566}"/>
            </c:ext>
          </c:extLst>
        </c:ser>
        <c:dLbls>
          <c:showLegendKey val="0"/>
          <c:showVal val="0"/>
          <c:showCatName val="0"/>
          <c:showSerName val="0"/>
          <c:showPercent val="0"/>
          <c:showBubbleSize val="0"/>
        </c:dLbls>
        <c:marker val="1"/>
        <c:smooth val="0"/>
        <c:axId val="118898688"/>
        <c:axId val="118900608"/>
      </c:lineChart>
      <c:dateAx>
        <c:axId val="118898688"/>
        <c:scaling>
          <c:orientation val="minMax"/>
        </c:scaling>
        <c:delete val="1"/>
        <c:axPos val="b"/>
        <c:numFmt formatCode="ge" sourceLinked="1"/>
        <c:majorTickMark val="none"/>
        <c:minorTickMark val="none"/>
        <c:tickLblPos val="none"/>
        <c:crossAx val="118900608"/>
        <c:crosses val="autoZero"/>
        <c:auto val="1"/>
        <c:lblOffset val="100"/>
        <c:baseTimeUnit val="years"/>
      </c:dateAx>
      <c:valAx>
        <c:axId val="118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96.15</c:v>
                </c:pt>
                <c:pt idx="1">
                  <c:v>96.15</c:v>
                </c:pt>
                <c:pt idx="2">
                  <c:v>96.15</c:v>
                </c:pt>
                <c:pt idx="3">
                  <c:v>96.15</c:v>
                </c:pt>
                <c:pt idx="4">
                  <c:v>96.15</c:v>
                </c:pt>
              </c:numCache>
            </c:numRef>
          </c:val>
          <c:extLst>
            <c:ext xmlns:c16="http://schemas.microsoft.com/office/drawing/2014/chart" uri="{C3380CC4-5D6E-409C-BE32-E72D297353CC}">
              <c16:uniqueId val="{00000000-3D29-4BFA-84D9-1540385357D0}"/>
            </c:ext>
          </c:extLst>
        </c:ser>
        <c:dLbls>
          <c:showLegendKey val="0"/>
          <c:showVal val="0"/>
          <c:showCatName val="0"/>
          <c:showSerName val="0"/>
          <c:showPercent val="0"/>
          <c:showBubbleSize val="0"/>
        </c:dLbls>
        <c:gapWidth val="150"/>
        <c:axId val="118934912"/>
        <c:axId val="1189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3D29-4BFA-84D9-1540385357D0}"/>
            </c:ext>
          </c:extLst>
        </c:ser>
        <c:dLbls>
          <c:showLegendKey val="0"/>
          <c:showVal val="0"/>
          <c:showCatName val="0"/>
          <c:showSerName val="0"/>
          <c:showPercent val="0"/>
          <c:showBubbleSize val="0"/>
        </c:dLbls>
        <c:marker val="1"/>
        <c:smooth val="0"/>
        <c:axId val="118934912"/>
        <c:axId val="118941184"/>
      </c:lineChart>
      <c:dateAx>
        <c:axId val="118934912"/>
        <c:scaling>
          <c:orientation val="minMax"/>
        </c:scaling>
        <c:delete val="1"/>
        <c:axPos val="b"/>
        <c:numFmt formatCode="ge" sourceLinked="1"/>
        <c:majorTickMark val="none"/>
        <c:minorTickMark val="none"/>
        <c:tickLblPos val="none"/>
        <c:crossAx val="118941184"/>
        <c:crosses val="autoZero"/>
        <c:auto val="1"/>
        <c:lblOffset val="100"/>
        <c:baseTimeUnit val="years"/>
      </c:dateAx>
      <c:valAx>
        <c:axId val="1189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92.09</c:v>
                </c:pt>
                <c:pt idx="1">
                  <c:v>100</c:v>
                </c:pt>
                <c:pt idx="2">
                  <c:v>100</c:v>
                </c:pt>
                <c:pt idx="3">
                  <c:v>100</c:v>
                </c:pt>
                <c:pt idx="4">
                  <c:v>100</c:v>
                </c:pt>
              </c:numCache>
            </c:numRef>
          </c:val>
          <c:extLst>
            <c:ext xmlns:c16="http://schemas.microsoft.com/office/drawing/2014/chart" uri="{C3380CC4-5D6E-409C-BE32-E72D297353CC}">
              <c16:uniqueId val="{00000000-A972-47F9-A3CC-9E6537DF4E9A}"/>
            </c:ext>
          </c:extLst>
        </c:ser>
        <c:dLbls>
          <c:showLegendKey val="0"/>
          <c:showVal val="0"/>
          <c:showCatName val="0"/>
          <c:showSerName val="0"/>
          <c:showPercent val="0"/>
          <c:showBubbleSize val="0"/>
        </c:dLbls>
        <c:gapWidth val="150"/>
        <c:axId val="118979584"/>
        <c:axId val="1189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A972-47F9-A3CC-9E6537DF4E9A}"/>
            </c:ext>
          </c:extLst>
        </c:ser>
        <c:dLbls>
          <c:showLegendKey val="0"/>
          <c:showVal val="0"/>
          <c:showCatName val="0"/>
          <c:showSerName val="0"/>
          <c:showPercent val="0"/>
          <c:showBubbleSize val="0"/>
        </c:dLbls>
        <c:marker val="1"/>
        <c:smooth val="0"/>
        <c:axId val="118979584"/>
        <c:axId val="118981760"/>
      </c:lineChart>
      <c:dateAx>
        <c:axId val="118979584"/>
        <c:scaling>
          <c:orientation val="minMax"/>
        </c:scaling>
        <c:delete val="1"/>
        <c:axPos val="b"/>
        <c:numFmt formatCode="ge" sourceLinked="1"/>
        <c:majorTickMark val="none"/>
        <c:minorTickMark val="none"/>
        <c:tickLblPos val="none"/>
        <c:crossAx val="118981760"/>
        <c:crosses val="autoZero"/>
        <c:auto val="1"/>
        <c:lblOffset val="100"/>
        <c:baseTimeUnit val="years"/>
      </c:dateAx>
      <c:valAx>
        <c:axId val="1189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1" zoomScaleNormal="100" workbookViewId="0">
      <selection activeCell="BL45" sqref="BL45:BZ46"/>
    </sheetView>
  </sheetViews>
  <sheetFormatPr defaultColWidth="2.59765625" defaultRowHeight="12.75" x14ac:dyDescent="0.25"/>
  <cols>
    <col min="1" max="1" width="2.59765625" style="3" customWidth="1"/>
    <col min="2" max="62" width="3.73046875" style="3" customWidth="1"/>
    <col min="63" max="63" width="2.59765625" style="3"/>
    <col min="64" max="78" width="3.1328125" style="3" customWidth="1"/>
    <col min="79" max="79" width="4.46484375" style="3" bestFit="1" customWidth="1"/>
    <col min="80" max="80" width="2.59765625" style="3"/>
    <col min="81" max="82" width="4.46484375" style="3" bestFit="1" customWidth="1"/>
    <col min="83" max="16384" width="2.597656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75" t="str">
        <f>データ!H6</f>
        <v>和歌山県　高野町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3243</v>
      </c>
      <c r="AM8" s="67"/>
      <c r="AN8" s="67"/>
      <c r="AO8" s="67"/>
      <c r="AP8" s="67"/>
      <c r="AQ8" s="67"/>
      <c r="AR8" s="67"/>
      <c r="AS8" s="67"/>
      <c r="AT8" s="66">
        <f>データ!T6</f>
        <v>137.03</v>
      </c>
      <c r="AU8" s="66"/>
      <c r="AV8" s="66"/>
      <c r="AW8" s="66"/>
      <c r="AX8" s="66"/>
      <c r="AY8" s="66"/>
      <c r="AZ8" s="66"/>
      <c r="BA8" s="66"/>
      <c r="BB8" s="66">
        <f>データ!U6</f>
        <v>23.67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5">
      <c r="A10" s="2"/>
      <c r="B10" s="66" t="str">
        <f>データ!N6</f>
        <v>-</v>
      </c>
      <c r="C10" s="66"/>
      <c r="D10" s="66"/>
      <c r="E10" s="66"/>
      <c r="F10" s="66"/>
      <c r="G10" s="66"/>
      <c r="H10" s="66"/>
      <c r="I10" s="66" t="str">
        <f>データ!O6</f>
        <v>該当数値なし</v>
      </c>
      <c r="J10" s="66"/>
      <c r="K10" s="66"/>
      <c r="L10" s="66"/>
      <c r="M10" s="66"/>
      <c r="N10" s="66"/>
      <c r="O10" s="66"/>
      <c r="P10" s="66">
        <f>データ!P6</f>
        <v>5.49</v>
      </c>
      <c r="Q10" s="66"/>
      <c r="R10" s="66"/>
      <c r="S10" s="66"/>
      <c r="T10" s="66"/>
      <c r="U10" s="66"/>
      <c r="V10" s="66"/>
      <c r="W10" s="66">
        <f>データ!Q6</f>
        <v>100</v>
      </c>
      <c r="X10" s="66"/>
      <c r="Y10" s="66"/>
      <c r="Z10" s="66"/>
      <c r="AA10" s="66"/>
      <c r="AB10" s="66"/>
      <c r="AC10" s="66"/>
      <c r="AD10" s="67">
        <f>データ!R6</f>
        <v>4200</v>
      </c>
      <c r="AE10" s="67"/>
      <c r="AF10" s="67"/>
      <c r="AG10" s="67"/>
      <c r="AH10" s="67"/>
      <c r="AI10" s="67"/>
      <c r="AJ10" s="67"/>
      <c r="AK10" s="2"/>
      <c r="AL10" s="67">
        <f>データ!V6</f>
        <v>175</v>
      </c>
      <c r="AM10" s="67"/>
      <c r="AN10" s="67"/>
      <c r="AO10" s="67"/>
      <c r="AP10" s="67"/>
      <c r="AQ10" s="67"/>
      <c r="AR10" s="67"/>
      <c r="AS10" s="67"/>
      <c r="AT10" s="66">
        <f>データ!W6</f>
        <v>0.26</v>
      </c>
      <c r="AU10" s="66"/>
      <c r="AV10" s="66"/>
      <c r="AW10" s="66"/>
      <c r="AX10" s="66"/>
      <c r="AY10" s="66"/>
      <c r="AZ10" s="66"/>
      <c r="BA10" s="66"/>
      <c r="BB10" s="66">
        <f>データ!X6</f>
        <v>673.08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x14ac:dyDescent="0.2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5" t="s">
        <v>125</v>
      </c>
      <c r="BM16" s="46"/>
      <c r="BN16" s="46"/>
      <c r="BO16" s="46"/>
      <c r="BP16" s="46"/>
      <c r="BQ16" s="46"/>
      <c r="BR16" s="46"/>
      <c r="BS16" s="46"/>
      <c r="BT16" s="46"/>
      <c r="BU16" s="46"/>
      <c r="BV16" s="46"/>
      <c r="BW16" s="46"/>
      <c r="BX16" s="46"/>
      <c r="BY16" s="46"/>
      <c r="BZ16" s="47"/>
    </row>
    <row r="17" spans="1:78" ht="13.5" customHeight="1" x14ac:dyDescent="0.2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5"/>
      <c r="BM17" s="46"/>
      <c r="BN17" s="46"/>
      <c r="BO17" s="46"/>
      <c r="BP17" s="46"/>
      <c r="BQ17" s="46"/>
      <c r="BR17" s="46"/>
      <c r="BS17" s="46"/>
      <c r="BT17" s="46"/>
      <c r="BU17" s="46"/>
      <c r="BV17" s="46"/>
      <c r="BW17" s="46"/>
      <c r="BX17" s="46"/>
      <c r="BY17" s="46"/>
      <c r="BZ17" s="47"/>
    </row>
    <row r="18" spans="1:78" ht="13.5" customHeight="1" x14ac:dyDescent="0.2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5"/>
      <c r="BM18" s="46"/>
      <c r="BN18" s="46"/>
      <c r="BO18" s="46"/>
      <c r="BP18" s="46"/>
      <c r="BQ18" s="46"/>
      <c r="BR18" s="46"/>
      <c r="BS18" s="46"/>
      <c r="BT18" s="46"/>
      <c r="BU18" s="46"/>
      <c r="BV18" s="46"/>
      <c r="BW18" s="46"/>
      <c r="BX18" s="46"/>
      <c r="BY18" s="46"/>
      <c r="BZ18" s="47"/>
    </row>
    <row r="19" spans="1:78" ht="13.5" customHeight="1" x14ac:dyDescent="0.2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5"/>
      <c r="BM19" s="46"/>
      <c r="BN19" s="46"/>
      <c r="BO19" s="46"/>
      <c r="BP19" s="46"/>
      <c r="BQ19" s="46"/>
      <c r="BR19" s="46"/>
      <c r="BS19" s="46"/>
      <c r="BT19" s="46"/>
      <c r="BU19" s="46"/>
      <c r="BV19" s="46"/>
      <c r="BW19" s="46"/>
      <c r="BX19" s="46"/>
      <c r="BY19" s="46"/>
      <c r="BZ19" s="47"/>
    </row>
    <row r="20" spans="1:78" ht="13.5" customHeight="1" x14ac:dyDescent="0.2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5"/>
      <c r="BM20" s="46"/>
      <c r="BN20" s="46"/>
      <c r="BO20" s="46"/>
      <c r="BP20" s="46"/>
      <c r="BQ20" s="46"/>
      <c r="BR20" s="46"/>
      <c r="BS20" s="46"/>
      <c r="BT20" s="46"/>
      <c r="BU20" s="46"/>
      <c r="BV20" s="46"/>
      <c r="BW20" s="46"/>
      <c r="BX20" s="46"/>
      <c r="BY20" s="46"/>
      <c r="BZ20" s="47"/>
    </row>
    <row r="21" spans="1:78" ht="13.5" customHeight="1" x14ac:dyDescent="0.2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5"/>
      <c r="BM21" s="46"/>
      <c r="BN21" s="46"/>
      <c r="BO21" s="46"/>
      <c r="BP21" s="46"/>
      <c r="BQ21" s="46"/>
      <c r="BR21" s="46"/>
      <c r="BS21" s="46"/>
      <c r="BT21" s="46"/>
      <c r="BU21" s="46"/>
      <c r="BV21" s="46"/>
      <c r="BW21" s="46"/>
      <c r="BX21" s="46"/>
      <c r="BY21" s="46"/>
      <c r="BZ21" s="47"/>
    </row>
    <row r="22" spans="1:78" ht="13.5" customHeight="1" x14ac:dyDescent="0.2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5"/>
      <c r="BM22" s="46"/>
      <c r="BN22" s="46"/>
      <c r="BO22" s="46"/>
      <c r="BP22" s="46"/>
      <c r="BQ22" s="46"/>
      <c r="BR22" s="46"/>
      <c r="BS22" s="46"/>
      <c r="BT22" s="46"/>
      <c r="BU22" s="46"/>
      <c r="BV22" s="46"/>
      <c r="BW22" s="46"/>
      <c r="BX22" s="46"/>
      <c r="BY22" s="46"/>
      <c r="BZ22" s="47"/>
    </row>
    <row r="23" spans="1:78" ht="13.5" customHeight="1" x14ac:dyDescent="0.2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5"/>
      <c r="BM23" s="46"/>
      <c r="BN23" s="46"/>
      <c r="BO23" s="46"/>
      <c r="BP23" s="46"/>
      <c r="BQ23" s="46"/>
      <c r="BR23" s="46"/>
      <c r="BS23" s="46"/>
      <c r="BT23" s="46"/>
      <c r="BU23" s="46"/>
      <c r="BV23" s="46"/>
      <c r="BW23" s="46"/>
      <c r="BX23" s="46"/>
      <c r="BY23" s="46"/>
      <c r="BZ23" s="47"/>
    </row>
    <row r="24" spans="1:78" ht="13.5" customHeight="1" x14ac:dyDescent="0.2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5"/>
      <c r="BM24" s="46"/>
      <c r="BN24" s="46"/>
      <c r="BO24" s="46"/>
      <c r="BP24" s="46"/>
      <c r="BQ24" s="46"/>
      <c r="BR24" s="46"/>
      <c r="BS24" s="46"/>
      <c r="BT24" s="46"/>
      <c r="BU24" s="46"/>
      <c r="BV24" s="46"/>
      <c r="BW24" s="46"/>
      <c r="BX24" s="46"/>
      <c r="BY24" s="46"/>
      <c r="BZ24" s="47"/>
    </row>
    <row r="25" spans="1:78" ht="13.5" customHeight="1" x14ac:dyDescent="0.2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5"/>
      <c r="BM25" s="46"/>
      <c r="BN25" s="46"/>
      <c r="BO25" s="46"/>
      <c r="BP25" s="46"/>
      <c r="BQ25" s="46"/>
      <c r="BR25" s="46"/>
      <c r="BS25" s="46"/>
      <c r="BT25" s="46"/>
      <c r="BU25" s="46"/>
      <c r="BV25" s="46"/>
      <c r="BW25" s="46"/>
      <c r="BX25" s="46"/>
      <c r="BY25" s="46"/>
      <c r="BZ25" s="47"/>
    </row>
    <row r="26" spans="1:78" ht="13.5" customHeight="1" x14ac:dyDescent="0.2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5"/>
      <c r="BM26" s="46"/>
      <c r="BN26" s="46"/>
      <c r="BO26" s="46"/>
      <c r="BP26" s="46"/>
      <c r="BQ26" s="46"/>
      <c r="BR26" s="46"/>
      <c r="BS26" s="46"/>
      <c r="BT26" s="46"/>
      <c r="BU26" s="46"/>
      <c r="BV26" s="46"/>
      <c r="BW26" s="46"/>
      <c r="BX26" s="46"/>
      <c r="BY26" s="46"/>
      <c r="BZ26" s="47"/>
    </row>
    <row r="27" spans="1:78" ht="13.5" customHeight="1" x14ac:dyDescent="0.2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5"/>
      <c r="BM27" s="46"/>
      <c r="BN27" s="46"/>
      <c r="BO27" s="46"/>
      <c r="BP27" s="46"/>
      <c r="BQ27" s="46"/>
      <c r="BR27" s="46"/>
      <c r="BS27" s="46"/>
      <c r="BT27" s="46"/>
      <c r="BU27" s="46"/>
      <c r="BV27" s="46"/>
      <c r="BW27" s="46"/>
      <c r="BX27" s="46"/>
      <c r="BY27" s="46"/>
      <c r="BZ27" s="47"/>
    </row>
    <row r="28" spans="1:78" ht="13.5" customHeight="1" x14ac:dyDescent="0.2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5"/>
      <c r="BM28" s="46"/>
      <c r="BN28" s="46"/>
      <c r="BO28" s="46"/>
      <c r="BP28" s="46"/>
      <c r="BQ28" s="46"/>
      <c r="BR28" s="46"/>
      <c r="BS28" s="46"/>
      <c r="BT28" s="46"/>
      <c r="BU28" s="46"/>
      <c r="BV28" s="46"/>
      <c r="BW28" s="46"/>
      <c r="BX28" s="46"/>
      <c r="BY28" s="46"/>
      <c r="BZ28" s="47"/>
    </row>
    <row r="29" spans="1:78" ht="13.5" customHeight="1" x14ac:dyDescent="0.2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5"/>
      <c r="BM29" s="46"/>
      <c r="BN29" s="46"/>
      <c r="BO29" s="46"/>
      <c r="BP29" s="46"/>
      <c r="BQ29" s="46"/>
      <c r="BR29" s="46"/>
      <c r="BS29" s="46"/>
      <c r="BT29" s="46"/>
      <c r="BU29" s="46"/>
      <c r="BV29" s="46"/>
      <c r="BW29" s="46"/>
      <c r="BX29" s="46"/>
      <c r="BY29" s="46"/>
      <c r="BZ29" s="47"/>
    </row>
    <row r="30" spans="1:78" ht="13.5" customHeight="1" x14ac:dyDescent="0.2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5"/>
      <c r="BM30" s="46"/>
      <c r="BN30" s="46"/>
      <c r="BO30" s="46"/>
      <c r="BP30" s="46"/>
      <c r="BQ30" s="46"/>
      <c r="BR30" s="46"/>
      <c r="BS30" s="46"/>
      <c r="BT30" s="46"/>
      <c r="BU30" s="46"/>
      <c r="BV30" s="46"/>
      <c r="BW30" s="46"/>
      <c r="BX30" s="46"/>
      <c r="BY30" s="46"/>
      <c r="BZ30" s="47"/>
    </row>
    <row r="31" spans="1:78" ht="13.5" customHeight="1" x14ac:dyDescent="0.2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5"/>
      <c r="BM31" s="46"/>
      <c r="BN31" s="46"/>
      <c r="BO31" s="46"/>
      <c r="BP31" s="46"/>
      <c r="BQ31" s="46"/>
      <c r="BR31" s="46"/>
      <c r="BS31" s="46"/>
      <c r="BT31" s="46"/>
      <c r="BU31" s="46"/>
      <c r="BV31" s="46"/>
      <c r="BW31" s="46"/>
      <c r="BX31" s="46"/>
      <c r="BY31" s="46"/>
      <c r="BZ31" s="47"/>
    </row>
    <row r="32" spans="1:78" ht="13.5" customHeight="1" x14ac:dyDescent="0.2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5"/>
      <c r="BM32" s="46"/>
      <c r="BN32" s="46"/>
      <c r="BO32" s="46"/>
      <c r="BP32" s="46"/>
      <c r="BQ32" s="46"/>
      <c r="BR32" s="46"/>
      <c r="BS32" s="46"/>
      <c r="BT32" s="46"/>
      <c r="BU32" s="46"/>
      <c r="BV32" s="46"/>
      <c r="BW32" s="46"/>
      <c r="BX32" s="46"/>
      <c r="BY32" s="46"/>
      <c r="BZ32" s="47"/>
    </row>
    <row r="33" spans="1:78" ht="13.5" customHeight="1" x14ac:dyDescent="0.2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5"/>
      <c r="BM33" s="46"/>
      <c r="BN33" s="46"/>
      <c r="BO33" s="46"/>
      <c r="BP33" s="46"/>
      <c r="BQ33" s="46"/>
      <c r="BR33" s="46"/>
      <c r="BS33" s="46"/>
      <c r="BT33" s="46"/>
      <c r="BU33" s="46"/>
      <c r="BV33" s="46"/>
      <c r="BW33" s="46"/>
      <c r="BX33" s="46"/>
      <c r="BY33" s="46"/>
      <c r="BZ33" s="47"/>
    </row>
    <row r="34" spans="1:78" ht="13.5" customHeight="1" x14ac:dyDescent="0.25">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45"/>
      <c r="BM34" s="46"/>
      <c r="BN34" s="46"/>
      <c r="BO34" s="46"/>
      <c r="BP34" s="46"/>
      <c r="BQ34" s="46"/>
      <c r="BR34" s="46"/>
      <c r="BS34" s="46"/>
      <c r="BT34" s="46"/>
      <c r="BU34" s="46"/>
      <c r="BV34" s="46"/>
      <c r="BW34" s="46"/>
      <c r="BX34" s="46"/>
      <c r="BY34" s="46"/>
      <c r="BZ34" s="47"/>
    </row>
    <row r="35" spans="1:78" ht="13.5" customHeight="1" x14ac:dyDescent="0.25">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45"/>
      <c r="BM35" s="46"/>
      <c r="BN35" s="46"/>
      <c r="BO35" s="46"/>
      <c r="BP35" s="46"/>
      <c r="BQ35" s="46"/>
      <c r="BR35" s="46"/>
      <c r="BS35" s="46"/>
      <c r="BT35" s="46"/>
      <c r="BU35" s="46"/>
      <c r="BV35" s="46"/>
      <c r="BW35" s="46"/>
      <c r="BX35" s="46"/>
      <c r="BY35" s="46"/>
      <c r="BZ35" s="47"/>
    </row>
    <row r="36" spans="1:78" ht="13.5" customHeight="1" x14ac:dyDescent="0.2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5"/>
      <c r="BM36" s="46"/>
      <c r="BN36" s="46"/>
      <c r="BO36" s="46"/>
      <c r="BP36" s="46"/>
      <c r="BQ36" s="46"/>
      <c r="BR36" s="46"/>
      <c r="BS36" s="46"/>
      <c r="BT36" s="46"/>
      <c r="BU36" s="46"/>
      <c r="BV36" s="46"/>
      <c r="BW36" s="46"/>
      <c r="BX36" s="46"/>
      <c r="BY36" s="46"/>
      <c r="BZ36" s="47"/>
    </row>
    <row r="37" spans="1:78" ht="13.5" customHeight="1" x14ac:dyDescent="0.2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5"/>
      <c r="BM37" s="46"/>
      <c r="BN37" s="46"/>
      <c r="BO37" s="46"/>
      <c r="BP37" s="46"/>
      <c r="BQ37" s="46"/>
      <c r="BR37" s="46"/>
      <c r="BS37" s="46"/>
      <c r="BT37" s="46"/>
      <c r="BU37" s="46"/>
      <c r="BV37" s="46"/>
      <c r="BW37" s="46"/>
      <c r="BX37" s="46"/>
      <c r="BY37" s="46"/>
      <c r="BZ37" s="47"/>
    </row>
    <row r="38" spans="1:78" ht="13.5" customHeight="1" x14ac:dyDescent="0.2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5"/>
      <c r="BM38" s="46"/>
      <c r="BN38" s="46"/>
      <c r="BO38" s="46"/>
      <c r="BP38" s="46"/>
      <c r="BQ38" s="46"/>
      <c r="BR38" s="46"/>
      <c r="BS38" s="46"/>
      <c r="BT38" s="46"/>
      <c r="BU38" s="46"/>
      <c r="BV38" s="46"/>
      <c r="BW38" s="46"/>
      <c r="BX38" s="46"/>
      <c r="BY38" s="46"/>
      <c r="BZ38" s="47"/>
    </row>
    <row r="39" spans="1:78" ht="13.5" customHeight="1" x14ac:dyDescent="0.2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5"/>
      <c r="BM39" s="46"/>
      <c r="BN39" s="46"/>
      <c r="BO39" s="46"/>
      <c r="BP39" s="46"/>
      <c r="BQ39" s="46"/>
      <c r="BR39" s="46"/>
      <c r="BS39" s="46"/>
      <c r="BT39" s="46"/>
      <c r="BU39" s="46"/>
      <c r="BV39" s="46"/>
      <c r="BW39" s="46"/>
      <c r="BX39" s="46"/>
      <c r="BY39" s="46"/>
      <c r="BZ39" s="47"/>
    </row>
    <row r="40" spans="1:78" ht="13.5" customHeight="1" x14ac:dyDescent="0.2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5"/>
      <c r="BM40" s="46"/>
      <c r="BN40" s="46"/>
      <c r="BO40" s="46"/>
      <c r="BP40" s="46"/>
      <c r="BQ40" s="46"/>
      <c r="BR40" s="46"/>
      <c r="BS40" s="46"/>
      <c r="BT40" s="46"/>
      <c r="BU40" s="46"/>
      <c r="BV40" s="46"/>
      <c r="BW40" s="46"/>
      <c r="BX40" s="46"/>
      <c r="BY40" s="46"/>
      <c r="BZ40" s="47"/>
    </row>
    <row r="41" spans="1:78" ht="13.5" customHeight="1" x14ac:dyDescent="0.2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5"/>
      <c r="BM41" s="46"/>
      <c r="BN41" s="46"/>
      <c r="BO41" s="46"/>
      <c r="BP41" s="46"/>
      <c r="BQ41" s="46"/>
      <c r="BR41" s="46"/>
      <c r="BS41" s="46"/>
      <c r="BT41" s="46"/>
      <c r="BU41" s="46"/>
      <c r="BV41" s="46"/>
      <c r="BW41" s="46"/>
      <c r="BX41" s="46"/>
      <c r="BY41" s="46"/>
      <c r="BZ41" s="47"/>
    </row>
    <row r="42" spans="1:78" ht="13.5" customHeight="1" x14ac:dyDescent="0.2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5"/>
      <c r="BM42" s="46"/>
      <c r="BN42" s="46"/>
      <c r="BO42" s="46"/>
      <c r="BP42" s="46"/>
      <c r="BQ42" s="46"/>
      <c r="BR42" s="46"/>
      <c r="BS42" s="46"/>
      <c r="BT42" s="46"/>
      <c r="BU42" s="46"/>
      <c r="BV42" s="46"/>
      <c r="BW42" s="46"/>
      <c r="BX42" s="46"/>
      <c r="BY42" s="46"/>
      <c r="BZ42" s="47"/>
    </row>
    <row r="43" spans="1:78" ht="13.5" customHeight="1" x14ac:dyDescent="0.2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5"/>
      <c r="BM43" s="46"/>
      <c r="BN43" s="46"/>
      <c r="BO43" s="46"/>
      <c r="BP43" s="46"/>
      <c r="BQ43" s="46"/>
      <c r="BR43" s="46"/>
      <c r="BS43" s="46"/>
      <c r="BT43" s="46"/>
      <c r="BU43" s="46"/>
      <c r="BV43" s="46"/>
      <c r="BW43" s="46"/>
      <c r="BX43" s="46"/>
      <c r="BY43" s="46"/>
      <c r="BZ43" s="47"/>
    </row>
    <row r="44" spans="1:78" ht="13.5" customHeight="1" x14ac:dyDescent="0.2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8"/>
      <c r="BM44" s="49"/>
      <c r="BN44" s="49"/>
      <c r="BO44" s="49"/>
      <c r="BP44" s="49"/>
      <c r="BQ44" s="49"/>
      <c r="BR44" s="49"/>
      <c r="BS44" s="49"/>
      <c r="BT44" s="49"/>
      <c r="BU44" s="49"/>
      <c r="BV44" s="49"/>
      <c r="BW44" s="49"/>
      <c r="BX44" s="49"/>
      <c r="BY44" s="49"/>
      <c r="BZ44" s="50"/>
    </row>
    <row r="45" spans="1:78" ht="13.5" customHeight="1" x14ac:dyDescent="0.2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x14ac:dyDescent="0.2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x14ac:dyDescent="0.2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124</v>
      </c>
      <c r="BM47" s="46"/>
      <c r="BN47" s="46"/>
      <c r="BO47" s="46"/>
      <c r="BP47" s="46"/>
      <c r="BQ47" s="46"/>
      <c r="BR47" s="46"/>
      <c r="BS47" s="46"/>
      <c r="BT47" s="46"/>
      <c r="BU47" s="46"/>
      <c r="BV47" s="46"/>
      <c r="BW47" s="46"/>
      <c r="BX47" s="46"/>
      <c r="BY47" s="46"/>
      <c r="BZ47" s="47"/>
    </row>
    <row r="48" spans="1:78" ht="13.5" customHeight="1" x14ac:dyDescent="0.2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x14ac:dyDescent="0.2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x14ac:dyDescent="0.2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x14ac:dyDescent="0.2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x14ac:dyDescent="0.2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x14ac:dyDescent="0.2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x14ac:dyDescent="0.2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x14ac:dyDescent="0.2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x14ac:dyDescent="0.25">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x14ac:dyDescent="0.25">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25">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x14ac:dyDescent="0.2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x14ac:dyDescent="0.2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x14ac:dyDescent="0.2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x14ac:dyDescent="0.2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x14ac:dyDescent="0.2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123</v>
      </c>
      <c r="BM66" s="46"/>
      <c r="BN66" s="46"/>
      <c r="BO66" s="46"/>
      <c r="BP66" s="46"/>
      <c r="BQ66" s="46"/>
      <c r="BR66" s="46"/>
      <c r="BS66" s="46"/>
      <c r="BT66" s="46"/>
      <c r="BU66" s="46"/>
      <c r="BV66" s="46"/>
      <c r="BW66" s="46"/>
      <c r="BX66" s="46"/>
      <c r="BY66" s="46"/>
      <c r="BZ66" s="47"/>
    </row>
    <row r="67" spans="1:78" ht="13.5" customHeight="1" x14ac:dyDescent="0.2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x14ac:dyDescent="0.2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x14ac:dyDescent="0.2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x14ac:dyDescent="0.2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x14ac:dyDescent="0.2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x14ac:dyDescent="0.2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x14ac:dyDescent="0.2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x14ac:dyDescent="0.2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x14ac:dyDescent="0.2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x14ac:dyDescent="0.2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x14ac:dyDescent="0.2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x14ac:dyDescent="0.2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x14ac:dyDescent="0.25">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x14ac:dyDescent="0.25">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25">
      <c r="C83" s="2" t="s">
        <v>41</v>
      </c>
    </row>
    <row r="84" spans="1:78" x14ac:dyDescent="0.25">
      <c r="C84" s="2" t="s">
        <v>42</v>
      </c>
    </row>
    <row r="85" spans="1:78" hidden="1" x14ac:dyDescent="0.2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2.75" x14ac:dyDescent="0.25"/>
  <cols>
    <col min="1" max="1" width="9" style="3"/>
    <col min="2" max="144" width="11.86328125" style="3" customWidth="1"/>
    <col min="145" max="16384" width="9" style="3"/>
  </cols>
  <sheetData>
    <row r="1" spans="1:145" x14ac:dyDescent="0.2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5">
      <c r="A6" s="28" t="s">
        <v>109</v>
      </c>
      <c r="B6" s="33">
        <f>B7</f>
        <v>2016</v>
      </c>
      <c r="C6" s="33">
        <f t="shared" ref="C6:X6" si="3">C7</f>
        <v>303445</v>
      </c>
      <c r="D6" s="33">
        <f t="shared" si="3"/>
        <v>47</v>
      </c>
      <c r="E6" s="33">
        <f t="shared" si="3"/>
        <v>18</v>
      </c>
      <c r="F6" s="33">
        <f t="shared" si="3"/>
        <v>0</v>
      </c>
      <c r="G6" s="33">
        <f t="shared" si="3"/>
        <v>0</v>
      </c>
      <c r="H6" s="33" t="str">
        <f t="shared" si="3"/>
        <v>和歌山県　高野町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5.49</v>
      </c>
      <c r="Q6" s="34">
        <f t="shared" si="3"/>
        <v>100</v>
      </c>
      <c r="R6" s="34">
        <f t="shared" si="3"/>
        <v>4200</v>
      </c>
      <c r="S6" s="34">
        <f t="shared" si="3"/>
        <v>3243</v>
      </c>
      <c r="T6" s="34">
        <f t="shared" si="3"/>
        <v>137.03</v>
      </c>
      <c r="U6" s="34">
        <f t="shared" si="3"/>
        <v>23.67</v>
      </c>
      <c r="V6" s="34">
        <f t="shared" si="3"/>
        <v>175</v>
      </c>
      <c r="W6" s="34">
        <f t="shared" si="3"/>
        <v>0.26</v>
      </c>
      <c r="X6" s="34">
        <f t="shared" si="3"/>
        <v>673.08</v>
      </c>
      <c r="Y6" s="35">
        <f>IF(Y7="",NA(),Y7)</f>
        <v>103.86</v>
      </c>
      <c r="Z6" s="35">
        <f t="shared" ref="Z6:AH6" si="4">IF(Z7="",NA(),Z7)</f>
        <v>95.98</v>
      </c>
      <c r="AA6" s="35">
        <f t="shared" si="4"/>
        <v>98.93</v>
      </c>
      <c r="AB6" s="35">
        <f t="shared" si="4"/>
        <v>101.25</v>
      </c>
      <c r="AC6" s="35">
        <f t="shared" si="4"/>
        <v>101.45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110.11</v>
      </c>
      <c r="BG6" s="35">
        <f t="shared" ref="BG6:BO6" si="7">IF(BG7="",NA(),BG7)</f>
        <v>95.13</v>
      </c>
      <c r="BH6" s="35">
        <f t="shared" si="7"/>
        <v>117.73</v>
      </c>
      <c r="BI6" s="35">
        <f t="shared" si="7"/>
        <v>90.71</v>
      </c>
      <c r="BJ6" s="35">
        <f t="shared" si="7"/>
        <v>55.7</v>
      </c>
      <c r="BK6" s="35">
        <f t="shared" si="7"/>
        <v>430.64</v>
      </c>
      <c r="BL6" s="35">
        <f t="shared" si="7"/>
        <v>446.63</v>
      </c>
      <c r="BM6" s="35">
        <f t="shared" si="7"/>
        <v>416.91</v>
      </c>
      <c r="BN6" s="35">
        <f t="shared" si="7"/>
        <v>392.19</v>
      </c>
      <c r="BO6" s="35">
        <f t="shared" si="7"/>
        <v>413.5</v>
      </c>
      <c r="BP6" s="34" t="str">
        <f>IF(BP7="","",IF(BP7="-","【-】","【"&amp;SUBSTITUTE(TEXT(BP7,"#,##0.00"),"-","△")&amp;"】"))</f>
        <v>【346.13】</v>
      </c>
      <c r="BQ6" s="35">
        <f>IF(BQ7="",NA(),BQ7)</f>
        <v>71.81</v>
      </c>
      <c r="BR6" s="35">
        <f t="shared" ref="BR6:BZ6" si="8">IF(BR7="",NA(),BR7)</f>
        <v>72.69</v>
      </c>
      <c r="BS6" s="35">
        <f t="shared" si="8"/>
        <v>66.989999999999995</v>
      </c>
      <c r="BT6" s="35">
        <f t="shared" si="8"/>
        <v>66.41</v>
      </c>
      <c r="BU6" s="35">
        <f t="shared" si="8"/>
        <v>64.06</v>
      </c>
      <c r="BV6" s="35">
        <f t="shared" si="8"/>
        <v>58.78</v>
      </c>
      <c r="BW6" s="35">
        <f t="shared" si="8"/>
        <v>58.53</v>
      </c>
      <c r="BX6" s="35">
        <f t="shared" si="8"/>
        <v>57.93</v>
      </c>
      <c r="BY6" s="35">
        <f t="shared" si="8"/>
        <v>57.03</v>
      </c>
      <c r="BZ6" s="35">
        <f t="shared" si="8"/>
        <v>55.84</v>
      </c>
      <c r="CA6" s="34" t="str">
        <f>IF(CA7="","",IF(CA7="-","【-】","【"&amp;SUBSTITUTE(TEXT(CA7,"#,##0.00"),"-","△")&amp;"】"))</f>
        <v>【59.83】</v>
      </c>
      <c r="CB6" s="35">
        <f>IF(CB7="",NA(),CB7)</f>
        <v>386.25</v>
      </c>
      <c r="CC6" s="35">
        <f t="shared" ref="CC6:CK6" si="9">IF(CC7="",NA(),CC7)</f>
        <v>373.37</v>
      </c>
      <c r="CD6" s="35">
        <f t="shared" si="9"/>
        <v>401.48</v>
      </c>
      <c r="CE6" s="35">
        <f t="shared" si="9"/>
        <v>399.67</v>
      </c>
      <c r="CF6" s="35">
        <f t="shared" si="9"/>
        <v>401.1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96.15</v>
      </c>
      <c r="CN6" s="35">
        <f t="shared" ref="CN6:CV6" si="10">IF(CN7="",NA(),CN7)</f>
        <v>96.15</v>
      </c>
      <c r="CO6" s="35">
        <f t="shared" si="10"/>
        <v>96.15</v>
      </c>
      <c r="CP6" s="35">
        <f t="shared" si="10"/>
        <v>96.15</v>
      </c>
      <c r="CQ6" s="35">
        <f t="shared" si="10"/>
        <v>96.15</v>
      </c>
      <c r="CR6" s="35">
        <f t="shared" si="10"/>
        <v>61.93</v>
      </c>
      <c r="CS6" s="35">
        <f t="shared" si="10"/>
        <v>58.06</v>
      </c>
      <c r="CT6" s="35">
        <f t="shared" si="10"/>
        <v>59.08</v>
      </c>
      <c r="CU6" s="35">
        <f t="shared" si="10"/>
        <v>58.25</v>
      </c>
      <c r="CV6" s="35">
        <f t="shared" si="10"/>
        <v>61.55</v>
      </c>
      <c r="CW6" s="34" t="str">
        <f>IF(CW7="","",IF(CW7="-","【-】","【"&amp;SUBSTITUTE(TEXT(CW7,"#,##0.00"),"-","△")&amp;"】"))</f>
        <v>【61.71】</v>
      </c>
      <c r="CX6" s="35">
        <f>IF(CX7="",NA(),CX7)</f>
        <v>92.09</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5">
      <c r="A7" s="28"/>
      <c r="B7" s="37">
        <v>2016</v>
      </c>
      <c r="C7" s="37">
        <v>303445</v>
      </c>
      <c r="D7" s="37">
        <v>47</v>
      </c>
      <c r="E7" s="37">
        <v>18</v>
      </c>
      <c r="F7" s="37">
        <v>0</v>
      </c>
      <c r="G7" s="37">
        <v>0</v>
      </c>
      <c r="H7" s="37" t="s">
        <v>110</v>
      </c>
      <c r="I7" s="37" t="s">
        <v>111</v>
      </c>
      <c r="J7" s="37" t="s">
        <v>112</v>
      </c>
      <c r="K7" s="37" t="s">
        <v>113</v>
      </c>
      <c r="L7" s="37" t="s">
        <v>114</v>
      </c>
      <c r="M7" s="37"/>
      <c r="N7" s="38" t="s">
        <v>115</v>
      </c>
      <c r="O7" s="38" t="s">
        <v>116</v>
      </c>
      <c r="P7" s="38">
        <v>5.49</v>
      </c>
      <c r="Q7" s="38">
        <v>100</v>
      </c>
      <c r="R7" s="38">
        <v>4200</v>
      </c>
      <c r="S7" s="38">
        <v>3243</v>
      </c>
      <c r="T7" s="38">
        <v>137.03</v>
      </c>
      <c r="U7" s="38">
        <v>23.67</v>
      </c>
      <c r="V7" s="38">
        <v>175</v>
      </c>
      <c r="W7" s="38">
        <v>0.26</v>
      </c>
      <c r="X7" s="38">
        <v>673.08</v>
      </c>
      <c r="Y7" s="38">
        <v>103.86</v>
      </c>
      <c r="Z7" s="38">
        <v>95.98</v>
      </c>
      <c r="AA7" s="38">
        <v>98.93</v>
      </c>
      <c r="AB7" s="38">
        <v>101.25</v>
      </c>
      <c r="AC7" s="38">
        <v>101.45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110.11</v>
      </c>
      <c r="BG7" s="38">
        <v>95.13</v>
      </c>
      <c r="BH7" s="38">
        <v>117.73</v>
      </c>
      <c r="BI7" s="38">
        <v>90.71</v>
      </c>
      <c r="BJ7" s="38">
        <v>55.7</v>
      </c>
      <c r="BK7" s="38">
        <v>430.64</v>
      </c>
      <c r="BL7" s="38">
        <v>446.63</v>
      </c>
      <c r="BM7" s="38">
        <v>416.91</v>
      </c>
      <c r="BN7" s="38">
        <v>392.19</v>
      </c>
      <c r="BO7" s="38">
        <v>413.5</v>
      </c>
      <c r="BP7" s="38">
        <v>346.13</v>
      </c>
      <c r="BQ7" s="38">
        <v>71.81</v>
      </c>
      <c r="BR7" s="38">
        <v>72.69</v>
      </c>
      <c r="BS7" s="38">
        <v>66.989999999999995</v>
      </c>
      <c r="BT7" s="38">
        <v>66.41</v>
      </c>
      <c r="BU7" s="38">
        <v>64.06</v>
      </c>
      <c r="BV7" s="38">
        <v>58.78</v>
      </c>
      <c r="BW7" s="38">
        <v>58.53</v>
      </c>
      <c r="BX7" s="38">
        <v>57.93</v>
      </c>
      <c r="BY7" s="38">
        <v>57.03</v>
      </c>
      <c r="BZ7" s="38">
        <v>55.84</v>
      </c>
      <c r="CA7" s="38">
        <v>59.83</v>
      </c>
      <c r="CB7" s="38">
        <v>386.25</v>
      </c>
      <c r="CC7" s="38">
        <v>373.37</v>
      </c>
      <c r="CD7" s="38">
        <v>401.48</v>
      </c>
      <c r="CE7" s="38">
        <v>399.67</v>
      </c>
      <c r="CF7" s="38">
        <v>401.1</v>
      </c>
      <c r="CG7" s="38">
        <v>257.02999999999997</v>
      </c>
      <c r="CH7" s="38">
        <v>266.57</v>
      </c>
      <c r="CI7" s="38">
        <v>276.93</v>
      </c>
      <c r="CJ7" s="38">
        <v>283.73</v>
      </c>
      <c r="CK7" s="38">
        <v>287.57</v>
      </c>
      <c r="CL7" s="38">
        <v>268.69</v>
      </c>
      <c r="CM7" s="38">
        <v>96.15</v>
      </c>
      <c r="CN7" s="38">
        <v>96.15</v>
      </c>
      <c r="CO7" s="38">
        <v>96.15</v>
      </c>
      <c r="CP7" s="38">
        <v>96.15</v>
      </c>
      <c r="CQ7" s="38">
        <v>96.15</v>
      </c>
      <c r="CR7" s="38">
        <v>61.93</v>
      </c>
      <c r="CS7" s="38">
        <v>58.06</v>
      </c>
      <c r="CT7" s="38">
        <v>59.08</v>
      </c>
      <c r="CU7" s="38">
        <v>58.25</v>
      </c>
      <c r="CV7" s="38">
        <v>61.55</v>
      </c>
      <c r="CW7" s="38">
        <v>61.71</v>
      </c>
      <c r="CX7" s="38">
        <v>92.09</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NEC-04</cp:lastModifiedBy>
  <dcterms:created xsi:type="dcterms:W3CDTF">2017-12-25T02:41:06Z</dcterms:created>
  <dcterms:modified xsi:type="dcterms:W3CDTF">2018-02-05T08:39:17Z</dcterms:modified>
  <cp:category/>
</cp:coreProperties>
</file>